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lle\Desktop\cross 2026\"/>
    </mc:Choice>
  </mc:AlternateContent>
  <bookViews>
    <workbookView xWindow="-120" yWindow="-120" windowWidth="24240" windowHeight="17520" tabRatio="500"/>
  </bookViews>
  <sheets>
    <sheet name="inscript" sheetId="1" r:id="rId1"/>
    <sheet name="c1" sheetId="2" r:id="rId2"/>
    <sheet name="c2" sheetId="3" r:id="rId3"/>
    <sheet name="c3" sheetId="4" r:id="rId4"/>
    <sheet name="c4" sheetId="5" r:id="rId5"/>
    <sheet name="c5" sheetId="6" r:id="rId6"/>
    <sheet name="c6" sheetId="7" r:id="rId7"/>
    <sheet name="c7" sheetId="8" r:id="rId8"/>
    <sheet name="c8" sheetId="9" r:id="rId9"/>
    <sheet name="challenge" sheetId="10" r:id="rId10"/>
    <sheet name="Affichage" sheetId="11" r:id="rId11"/>
  </sheets>
  <definedNames>
    <definedName name="classes">#REF!</definedName>
    <definedName name="derndossel">inscript!$O$5</definedName>
    <definedName name="dernier">inscript!$O$4</definedName>
    <definedName name="dosc1">'c1'!$E$5:$E$104</definedName>
    <definedName name="dosc2">'c2'!$E$4:$E$104</definedName>
    <definedName name="dosc3">'c3'!$E$5:$E$104</definedName>
    <definedName name="dosc4">'c4'!$E$5:$E$104</definedName>
    <definedName name="dosc5">'c5'!$E$5:$E$104</definedName>
    <definedName name="dosc6">'c6'!$E$5:$E$104</definedName>
    <definedName name="dosc7">'c7'!$E$5:$E$104</definedName>
    <definedName name="dosc8">'c8'!$E$5:$E$104</definedName>
    <definedName name="Dossard">inscript!$A$2:$F$1005</definedName>
    <definedName name="edition">inscript!$A$1:$G$1005</definedName>
    <definedName name="inscriptions">inscript!$A$2:$F$1005</definedName>
    <definedName name="maxc1">'c1'!$G$4:$G$200</definedName>
    <definedName name="maxc2">'c2'!$G$4:$G$200</definedName>
    <definedName name="maxc3">'c3'!$G$4:$G$200</definedName>
    <definedName name="maxc4">'c4'!$G$4:$G$200</definedName>
    <definedName name="maxc5">'c5'!$G$4:$G$200</definedName>
    <definedName name="maxc6">'c6'!$G$4:$G$200</definedName>
    <definedName name="maxc7">'c7'!$G$4:$G$200</definedName>
    <definedName name="maxc8">'c8'!$G$4:$G$200</definedName>
    <definedName name="NBT">inscript!$P$14:$Q$22</definedName>
    <definedName name="numdossard">inscript!$A$1:$A$1005</definedName>
    <definedName name="premier">inscript!$O$3</definedName>
    <definedName name="Print_Area" localSheetId="1">'c1'!$A$1:$G$104</definedName>
    <definedName name="Print_Area" localSheetId="2">'c2'!$A$1:$H$104</definedName>
    <definedName name="Print_Area" localSheetId="3">'c3'!$A$1:$G$104</definedName>
    <definedName name="Print_Area" localSheetId="5">'c5'!$A$1:$G$104</definedName>
    <definedName name="Print_Area" localSheetId="6">'c6'!$A$1:$G$104</definedName>
    <definedName name="Print_Area" localSheetId="7">'c7'!$A$1:$G$104</definedName>
    <definedName name="Print_Area" localSheetId="8">'c8'!$A$1:$G$104</definedName>
    <definedName name="Print_Area" localSheetId="9">challenge!$A$1:$N$20</definedName>
    <definedName name="tabl_classes">inscript!$K$2:$K$700</definedName>
    <definedName name="tabl_couru">inscript!$J$2:$J$700</definedName>
    <definedName name="tabl_temps">inscript!$L$2:$L$700</definedName>
    <definedName name="tabl_tout_classes">inscript!$E$2:$E$700</definedName>
    <definedName name="temps3eme">challenge!$M$13:$M$18</definedName>
    <definedName name="temps4eme">challenge!$F$13:$F$18</definedName>
    <definedName name="temps5eme">challenge!$M$5:$M$10</definedName>
    <definedName name="temps6eme">challenge!$M$23:$M$30</definedName>
    <definedName name="tempsCM2">challenge!$F$23:$F$26</definedName>
    <definedName name="tps6emeseuls">challenge!$F$5:$F$10</definedName>
    <definedName name="tpsc1">'c1'!$F$5:$F$104</definedName>
    <definedName name="tpsc2">'c2'!$F$4:$F$104</definedName>
    <definedName name="tpsc3">'c3'!$F$5:$F$104</definedName>
    <definedName name="tpsc4">'c4'!$F$5:$F$104</definedName>
    <definedName name="tpsc5">'c5'!$F$5:$F$104</definedName>
    <definedName name="tpsc6">'c6'!$F$5:$F$104</definedName>
    <definedName name="tpsc7">'c7'!$F$5:$F$104</definedName>
    <definedName name="tpsc8">'c8'!$F$5:$F$104</definedName>
    <definedName name="tss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31" i="10" l="1"/>
  <c r="E27" i="10"/>
  <c r="F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G56" i="8" s="1"/>
  <c r="F429" i="1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 l="1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104" i="8"/>
  <c r="G14" i="7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G33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C10" i="2"/>
  <c r="L30" i="10"/>
  <c r="L29" i="10"/>
  <c r="L28" i="10"/>
  <c r="L27" i="10"/>
  <c r="L26" i="10"/>
  <c r="E26" i="10"/>
  <c r="L25" i="10"/>
  <c r="E25" i="10"/>
  <c r="L24" i="10"/>
  <c r="E24" i="10"/>
  <c r="L23" i="10"/>
  <c r="E23" i="10"/>
  <c r="L17" i="10"/>
  <c r="E17" i="10"/>
  <c r="L16" i="10"/>
  <c r="E16" i="10"/>
  <c r="L15" i="10"/>
  <c r="E15" i="10"/>
  <c r="L14" i="10"/>
  <c r="E14" i="10"/>
  <c r="L13" i="10"/>
  <c r="E13" i="10"/>
  <c r="L9" i="10"/>
  <c r="L8" i="10"/>
  <c r="E8" i="10"/>
  <c r="L7" i="10"/>
  <c r="E7" i="10"/>
  <c r="L6" i="10"/>
  <c r="E6" i="10"/>
  <c r="L5" i="10"/>
  <c r="E5" i="10"/>
  <c r="H104" i="9"/>
  <c r="G104" i="9"/>
  <c r="D104" i="9"/>
  <c r="C104" i="9"/>
  <c r="B104" i="9"/>
  <c r="H103" i="9"/>
  <c r="G103" i="9"/>
  <c r="D103" i="9"/>
  <c r="C103" i="9"/>
  <c r="B103" i="9"/>
  <c r="H102" i="9"/>
  <c r="G102" i="9"/>
  <c r="D102" i="9"/>
  <c r="C102" i="9"/>
  <c r="B102" i="9"/>
  <c r="H101" i="9"/>
  <c r="G101" i="9"/>
  <c r="D101" i="9"/>
  <c r="C101" i="9"/>
  <c r="B101" i="9"/>
  <c r="H100" i="9"/>
  <c r="G100" i="9"/>
  <c r="D100" i="9"/>
  <c r="C100" i="9"/>
  <c r="B100" i="9"/>
  <c r="H99" i="9"/>
  <c r="G99" i="9"/>
  <c r="D99" i="9"/>
  <c r="C99" i="9"/>
  <c r="B99" i="9"/>
  <c r="H98" i="9"/>
  <c r="G98" i="9"/>
  <c r="D98" i="9"/>
  <c r="C98" i="9"/>
  <c r="B98" i="9"/>
  <c r="H97" i="9"/>
  <c r="G97" i="9"/>
  <c r="D97" i="9"/>
  <c r="C97" i="9"/>
  <c r="B97" i="9"/>
  <c r="H96" i="9"/>
  <c r="G96" i="9"/>
  <c r="D96" i="9"/>
  <c r="C96" i="9"/>
  <c r="B96" i="9"/>
  <c r="H95" i="9"/>
  <c r="G95" i="9"/>
  <c r="D95" i="9"/>
  <c r="C95" i="9"/>
  <c r="B95" i="9"/>
  <c r="H94" i="9"/>
  <c r="G94" i="9"/>
  <c r="D94" i="9"/>
  <c r="C94" i="9"/>
  <c r="B94" i="9"/>
  <c r="H93" i="9"/>
  <c r="G93" i="9"/>
  <c r="D93" i="9"/>
  <c r="C93" i="9"/>
  <c r="B93" i="9"/>
  <c r="H92" i="9"/>
  <c r="G92" i="9"/>
  <c r="D92" i="9"/>
  <c r="C92" i="9"/>
  <c r="B92" i="9"/>
  <c r="H91" i="9"/>
  <c r="G91" i="9"/>
  <c r="D91" i="9"/>
  <c r="C91" i="9"/>
  <c r="B91" i="9"/>
  <c r="H90" i="9"/>
  <c r="G90" i="9"/>
  <c r="D90" i="9"/>
  <c r="C90" i="9"/>
  <c r="B90" i="9"/>
  <c r="H89" i="9"/>
  <c r="G89" i="9"/>
  <c r="D89" i="9"/>
  <c r="C89" i="9"/>
  <c r="B89" i="9"/>
  <c r="H88" i="9"/>
  <c r="G88" i="9"/>
  <c r="D88" i="9"/>
  <c r="C88" i="9"/>
  <c r="B88" i="9"/>
  <c r="H87" i="9"/>
  <c r="G87" i="9"/>
  <c r="D87" i="9"/>
  <c r="C87" i="9"/>
  <c r="B87" i="9"/>
  <c r="H86" i="9"/>
  <c r="G86" i="9"/>
  <c r="D86" i="9"/>
  <c r="C86" i="9"/>
  <c r="B86" i="9"/>
  <c r="H85" i="9"/>
  <c r="G85" i="9"/>
  <c r="D85" i="9"/>
  <c r="C85" i="9"/>
  <c r="B85" i="9"/>
  <c r="H84" i="9"/>
  <c r="G84" i="9"/>
  <c r="D84" i="9"/>
  <c r="C84" i="9"/>
  <c r="B84" i="9"/>
  <c r="H83" i="9"/>
  <c r="G83" i="9"/>
  <c r="D83" i="9"/>
  <c r="C83" i="9"/>
  <c r="B83" i="9"/>
  <c r="H82" i="9"/>
  <c r="G82" i="9"/>
  <c r="D82" i="9"/>
  <c r="C82" i="9"/>
  <c r="B82" i="9"/>
  <c r="H81" i="9"/>
  <c r="G81" i="9"/>
  <c r="D81" i="9"/>
  <c r="C81" i="9"/>
  <c r="B81" i="9"/>
  <c r="H80" i="9"/>
  <c r="G80" i="9"/>
  <c r="D80" i="9"/>
  <c r="C80" i="9"/>
  <c r="B80" i="9"/>
  <c r="H79" i="9"/>
  <c r="G79" i="9"/>
  <c r="D79" i="9"/>
  <c r="C79" i="9"/>
  <c r="B79" i="9"/>
  <c r="H78" i="9"/>
  <c r="G78" i="9"/>
  <c r="D78" i="9"/>
  <c r="C78" i="9"/>
  <c r="B78" i="9"/>
  <c r="H77" i="9"/>
  <c r="G77" i="9"/>
  <c r="D77" i="9"/>
  <c r="C77" i="9"/>
  <c r="B77" i="9"/>
  <c r="H76" i="9"/>
  <c r="G76" i="9"/>
  <c r="D76" i="9"/>
  <c r="C76" i="9"/>
  <c r="B76" i="9"/>
  <c r="H75" i="9"/>
  <c r="G75" i="9"/>
  <c r="D75" i="9"/>
  <c r="C75" i="9"/>
  <c r="B75" i="9"/>
  <c r="H74" i="9"/>
  <c r="G74" i="9"/>
  <c r="D74" i="9"/>
  <c r="C74" i="9"/>
  <c r="B74" i="9"/>
  <c r="H73" i="9"/>
  <c r="G73" i="9"/>
  <c r="D73" i="9"/>
  <c r="C73" i="9"/>
  <c r="B73" i="9"/>
  <c r="H72" i="9"/>
  <c r="G72" i="9"/>
  <c r="D72" i="9"/>
  <c r="C72" i="9"/>
  <c r="B72" i="9"/>
  <c r="H71" i="9"/>
  <c r="G71" i="9"/>
  <c r="D71" i="9"/>
  <c r="C71" i="9"/>
  <c r="B71" i="9"/>
  <c r="H70" i="9"/>
  <c r="G70" i="9"/>
  <c r="D70" i="9"/>
  <c r="C70" i="9"/>
  <c r="B70" i="9"/>
  <c r="H69" i="9"/>
  <c r="G69" i="9"/>
  <c r="D69" i="9"/>
  <c r="C69" i="9"/>
  <c r="B69" i="9"/>
  <c r="H68" i="9"/>
  <c r="G68" i="9"/>
  <c r="D68" i="9"/>
  <c r="C68" i="9"/>
  <c r="B68" i="9"/>
  <c r="H67" i="9"/>
  <c r="G67" i="9"/>
  <c r="D67" i="9"/>
  <c r="C67" i="9"/>
  <c r="B67" i="9"/>
  <c r="H66" i="9"/>
  <c r="G66" i="9"/>
  <c r="D66" i="9"/>
  <c r="C66" i="9"/>
  <c r="B66" i="9"/>
  <c r="H65" i="9"/>
  <c r="G65" i="9"/>
  <c r="D65" i="9"/>
  <c r="C65" i="9"/>
  <c r="B65" i="9"/>
  <c r="H64" i="9"/>
  <c r="G64" i="9"/>
  <c r="D64" i="9"/>
  <c r="C64" i="9"/>
  <c r="B64" i="9"/>
  <c r="H63" i="9"/>
  <c r="G63" i="9"/>
  <c r="D63" i="9"/>
  <c r="C63" i="9"/>
  <c r="B63" i="9"/>
  <c r="H62" i="9"/>
  <c r="G62" i="9"/>
  <c r="D62" i="9"/>
  <c r="C62" i="9"/>
  <c r="B62" i="9"/>
  <c r="H61" i="9"/>
  <c r="G61" i="9"/>
  <c r="D61" i="9"/>
  <c r="C61" i="9"/>
  <c r="B61" i="9"/>
  <c r="H60" i="9"/>
  <c r="G60" i="9"/>
  <c r="D60" i="9"/>
  <c r="C60" i="9"/>
  <c r="B60" i="9"/>
  <c r="H59" i="9"/>
  <c r="G59" i="9"/>
  <c r="D59" i="9"/>
  <c r="C59" i="9"/>
  <c r="B59" i="9"/>
  <c r="H58" i="9"/>
  <c r="G58" i="9"/>
  <c r="D58" i="9"/>
  <c r="C58" i="9"/>
  <c r="B58" i="9"/>
  <c r="H57" i="9"/>
  <c r="D57" i="9"/>
  <c r="C57" i="9"/>
  <c r="B57" i="9"/>
  <c r="H56" i="9"/>
  <c r="D56" i="9"/>
  <c r="C56" i="9"/>
  <c r="B56" i="9"/>
  <c r="H55" i="9"/>
  <c r="D55" i="9"/>
  <c r="C55" i="9"/>
  <c r="B55" i="9"/>
  <c r="H54" i="9"/>
  <c r="D54" i="9"/>
  <c r="C54" i="9"/>
  <c r="B54" i="9"/>
  <c r="H53" i="9"/>
  <c r="D53" i="9"/>
  <c r="C53" i="9"/>
  <c r="B53" i="9"/>
  <c r="H52" i="9"/>
  <c r="D52" i="9"/>
  <c r="C52" i="9"/>
  <c r="B52" i="9"/>
  <c r="H51" i="9"/>
  <c r="D51" i="9"/>
  <c r="C51" i="9"/>
  <c r="B51" i="9"/>
  <c r="H50" i="9"/>
  <c r="D50" i="9"/>
  <c r="C50" i="9"/>
  <c r="B50" i="9"/>
  <c r="H49" i="9"/>
  <c r="D49" i="9"/>
  <c r="C49" i="9"/>
  <c r="B49" i="9"/>
  <c r="H48" i="9"/>
  <c r="D48" i="9"/>
  <c r="C48" i="9"/>
  <c r="B48" i="9"/>
  <c r="H47" i="9"/>
  <c r="D47" i="9"/>
  <c r="C47" i="9"/>
  <c r="B47" i="9"/>
  <c r="H46" i="9"/>
  <c r="D46" i="9"/>
  <c r="C46" i="9"/>
  <c r="B46" i="9"/>
  <c r="H45" i="9"/>
  <c r="D45" i="9"/>
  <c r="C45" i="9"/>
  <c r="B45" i="9"/>
  <c r="H44" i="9"/>
  <c r="D44" i="9"/>
  <c r="C44" i="9"/>
  <c r="B44" i="9"/>
  <c r="H43" i="9"/>
  <c r="D43" i="9"/>
  <c r="C43" i="9"/>
  <c r="B43" i="9"/>
  <c r="H42" i="9"/>
  <c r="D42" i="9"/>
  <c r="C42" i="9"/>
  <c r="B42" i="9"/>
  <c r="H41" i="9"/>
  <c r="D41" i="9"/>
  <c r="C41" i="9"/>
  <c r="B41" i="9"/>
  <c r="H40" i="9"/>
  <c r="D40" i="9"/>
  <c r="C40" i="9"/>
  <c r="B40" i="9"/>
  <c r="H39" i="9"/>
  <c r="D39" i="9"/>
  <c r="C39" i="9"/>
  <c r="B39" i="9"/>
  <c r="H38" i="9"/>
  <c r="D38" i="9"/>
  <c r="C38" i="9"/>
  <c r="B38" i="9"/>
  <c r="H37" i="9"/>
  <c r="D37" i="9"/>
  <c r="C37" i="9"/>
  <c r="B37" i="9"/>
  <c r="H36" i="9"/>
  <c r="D36" i="9"/>
  <c r="C36" i="9"/>
  <c r="B36" i="9"/>
  <c r="H35" i="9"/>
  <c r="G35" i="9"/>
  <c r="D35" i="9"/>
  <c r="C35" i="9"/>
  <c r="B35" i="9"/>
  <c r="H34" i="9"/>
  <c r="D34" i="9"/>
  <c r="C34" i="9"/>
  <c r="B34" i="9"/>
  <c r="H33" i="9"/>
  <c r="D33" i="9"/>
  <c r="C33" i="9"/>
  <c r="B33" i="9"/>
  <c r="H32" i="9"/>
  <c r="D32" i="9"/>
  <c r="C32" i="9"/>
  <c r="B32" i="9"/>
  <c r="H31" i="9"/>
  <c r="D31" i="9"/>
  <c r="C31" i="9"/>
  <c r="B31" i="9"/>
  <c r="H30" i="9"/>
  <c r="D30" i="9"/>
  <c r="C30" i="9"/>
  <c r="B30" i="9"/>
  <c r="H29" i="9"/>
  <c r="D29" i="9"/>
  <c r="C29" i="9"/>
  <c r="B29" i="9"/>
  <c r="H28" i="9"/>
  <c r="D28" i="9"/>
  <c r="C28" i="9"/>
  <c r="B28" i="9"/>
  <c r="H27" i="9"/>
  <c r="D27" i="9"/>
  <c r="C27" i="9"/>
  <c r="B27" i="9"/>
  <c r="H26" i="9"/>
  <c r="D26" i="9"/>
  <c r="C26" i="9"/>
  <c r="B26" i="9"/>
  <c r="H25" i="9"/>
  <c r="D25" i="9"/>
  <c r="C25" i="9"/>
  <c r="B25" i="9"/>
  <c r="H24" i="9"/>
  <c r="D24" i="9"/>
  <c r="C24" i="9"/>
  <c r="B24" i="9"/>
  <c r="H23" i="9"/>
  <c r="D23" i="9"/>
  <c r="C23" i="9"/>
  <c r="B23" i="9"/>
  <c r="H22" i="9"/>
  <c r="D22" i="9"/>
  <c r="C22" i="9"/>
  <c r="B22" i="9"/>
  <c r="H21" i="9"/>
  <c r="D21" i="9"/>
  <c r="C21" i="9"/>
  <c r="B21" i="9"/>
  <c r="H20" i="9"/>
  <c r="D20" i="9"/>
  <c r="C20" i="9"/>
  <c r="B20" i="9"/>
  <c r="H19" i="9"/>
  <c r="D19" i="9"/>
  <c r="C19" i="9"/>
  <c r="B19" i="9"/>
  <c r="H18" i="9"/>
  <c r="D18" i="9"/>
  <c r="C18" i="9"/>
  <c r="B18" i="9"/>
  <c r="H17" i="9"/>
  <c r="D17" i="9"/>
  <c r="C17" i="9"/>
  <c r="B17" i="9"/>
  <c r="H16" i="9"/>
  <c r="D16" i="9"/>
  <c r="C16" i="9"/>
  <c r="B16" i="9"/>
  <c r="H15" i="9"/>
  <c r="D15" i="9"/>
  <c r="C15" i="9"/>
  <c r="B15" i="9"/>
  <c r="H14" i="9"/>
  <c r="D14" i="9"/>
  <c r="C14" i="9"/>
  <c r="B14" i="9"/>
  <c r="H13" i="9"/>
  <c r="D13" i="9"/>
  <c r="C13" i="9"/>
  <c r="B13" i="9"/>
  <c r="H12" i="9"/>
  <c r="D12" i="9"/>
  <c r="C12" i="9"/>
  <c r="B12" i="9"/>
  <c r="H11" i="9"/>
  <c r="D11" i="9"/>
  <c r="C11" i="9"/>
  <c r="B11" i="9"/>
  <c r="H10" i="9"/>
  <c r="D10" i="9"/>
  <c r="C10" i="9"/>
  <c r="B10" i="9"/>
  <c r="H9" i="9"/>
  <c r="D9" i="9"/>
  <c r="C9" i="9"/>
  <c r="B9" i="9"/>
  <c r="H8" i="9"/>
  <c r="D8" i="9"/>
  <c r="C8" i="9"/>
  <c r="B8" i="9"/>
  <c r="H7" i="9"/>
  <c r="D7" i="9"/>
  <c r="C7" i="9"/>
  <c r="B7" i="9"/>
  <c r="H6" i="9"/>
  <c r="D6" i="9"/>
  <c r="C6" i="9"/>
  <c r="B6" i="9"/>
  <c r="H5" i="9"/>
  <c r="A5" i="9" s="1"/>
  <c r="D5" i="9"/>
  <c r="C5" i="9"/>
  <c r="B5" i="9"/>
  <c r="H4" i="9"/>
  <c r="D4" i="9"/>
  <c r="C4" i="9"/>
  <c r="B4" i="9"/>
  <c r="H104" i="8"/>
  <c r="D104" i="8"/>
  <c r="C104" i="8"/>
  <c r="B104" i="8"/>
  <c r="H103" i="8"/>
  <c r="D103" i="8"/>
  <c r="C103" i="8"/>
  <c r="B103" i="8"/>
  <c r="H102" i="8"/>
  <c r="D102" i="8"/>
  <c r="C102" i="8"/>
  <c r="B102" i="8"/>
  <c r="H101" i="8"/>
  <c r="D101" i="8"/>
  <c r="C101" i="8"/>
  <c r="B101" i="8"/>
  <c r="H100" i="8"/>
  <c r="D100" i="8"/>
  <c r="C100" i="8"/>
  <c r="B100" i="8"/>
  <c r="H99" i="8"/>
  <c r="D99" i="8"/>
  <c r="C99" i="8"/>
  <c r="B99" i="8"/>
  <c r="H98" i="8"/>
  <c r="D98" i="8"/>
  <c r="C98" i="8"/>
  <c r="B98" i="8"/>
  <c r="H97" i="8"/>
  <c r="D97" i="8"/>
  <c r="C97" i="8"/>
  <c r="B97" i="8"/>
  <c r="H96" i="8"/>
  <c r="D96" i="8"/>
  <c r="C96" i="8"/>
  <c r="B96" i="8"/>
  <c r="H95" i="8"/>
  <c r="D95" i="8"/>
  <c r="C95" i="8"/>
  <c r="B95" i="8"/>
  <c r="H94" i="8"/>
  <c r="D94" i="8"/>
  <c r="C94" i="8"/>
  <c r="B94" i="8"/>
  <c r="H93" i="8"/>
  <c r="D93" i="8"/>
  <c r="C93" i="8"/>
  <c r="B93" i="8"/>
  <c r="H92" i="8"/>
  <c r="D92" i="8"/>
  <c r="C92" i="8"/>
  <c r="B92" i="8"/>
  <c r="H91" i="8"/>
  <c r="D91" i="8"/>
  <c r="C91" i="8"/>
  <c r="B91" i="8"/>
  <c r="H90" i="8"/>
  <c r="D90" i="8"/>
  <c r="C90" i="8"/>
  <c r="B90" i="8"/>
  <c r="H89" i="8"/>
  <c r="D89" i="8"/>
  <c r="C89" i="8"/>
  <c r="B89" i="8"/>
  <c r="H88" i="8"/>
  <c r="D88" i="8"/>
  <c r="C88" i="8"/>
  <c r="B88" i="8"/>
  <c r="H87" i="8"/>
  <c r="D87" i="8"/>
  <c r="C87" i="8"/>
  <c r="B87" i="8"/>
  <c r="H86" i="8"/>
  <c r="D86" i="8"/>
  <c r="C86" i="8"/>
  <c r="B86" i="8"/>
  <c r="H85" i="8"/>
  <c r="D85" i="8"/>
  <c r="C85" i="8"/>
  <c r="B85" i="8"/>
  <c r="H84" i="8"/>
  <c r="D84" i="8"/>
  <c r="C84" i="8"/>
  <c r="B84" i="8"/>
  <c r="H83" i="8"/>
  <c r="D83" i="8"/>
  <c r="C83" i="8"/>
  <c r="B83" i="8"/>
  <c r="H82" i="8"/>
  <c r="D82" i="8"/>
  <c r="C82" i="8"/>
  <c r="B82" i="8"/>
  <c r="H81" i="8"/>
  <c r="D81" i="8"/>
  <c r="C81" i="8"/>
  <c r="B81" i="8"/>
  <c r="H80" i="8"/>
  <c r="D80" i="8"/>
  <c r="C80" i="8"/>
  <c r="B80" i="8"/>
  <c r="H79" i="8"/>
  <c r="D79" i="8"/>
  <c r="C79" i="8"/>
  <c r="B79" i="8"/>
  <c r="H78" i="8"/>
  <c r="D78" i="8"/>
  <c r="C78" i="8"/>
  <c r="B78" i="8"/>
  <c r="H77" i="8"/>
  <c r="D77" i="8"/>
  <c r="C77" i="8"/>
  <c r="B77" i="8"/>
  <c r="H76" i="8"/>
  <c r="D76" i="8"/>
  <c r="C76" i="8"/>
  <c r="B76" i="8"/>
  <c r="H75" i="8"/>
  <c r="D75" i="8"/>
  <c r="C75" i="8"/>
  <c r="B75" i="8"/>
  <c r="H74" i="8"/>
  <c r="D74" i="8"/>
  <c r="C74" i="8"/>
  <c r="B74" i="8"/>
  <c r="H73" i="8"/>
  <c r="D73" i="8"/>
  <c r="C73" i="8"/>
  <c r="B73" i="8"/>
  <c r="H72" i="8"/>
  <c r="D72" i="8"/>
  <c r="C72" i="8"/>
  <c r="B72" i="8"/>
  <c r="H71" i="8"/>
  <c r="D71" i="8"/>
  <c r="C71" i="8"/>
  <c r="B71" i="8"/>
  <c r="H70" i="8"/>
  <c r="D70" i="8"/>
  <c r="C70" i="8"/>
  <c r="B70" i="8"/>
  <c r="H69" i="8"/>
  <c r="D69" i="8"/>
  <c r="C69" i="8"/>
  <c r="B69" i="8"/>
  <c r="H68" i="8"/>
  <c r="D68" i="8"/>
  <c r="C68" i="8"/>
  <c r="B68" i="8"/>
  <c r="H67" i="8"/>
  <c r="D67" i="8"/>
  <c r="C67" i="8"/>
  <c r="B67" i="8"/>
  <c r="H66" i="8"/>
  <c r="D66" i="8"/>
  <c r="C66" i="8"/>
  <c r="B66" i="8"/>
  <c r="H65" i="8"/>
  <c r="D65" i="8"/>
  <c r="C65" i="8"/>
  <c r="B65" i="8"/>
  <c r="H64" i="8"/>
  <c r="D64" i="8"/>
  <c r="C64" i="8"/>
  <c r="B64" i="8"/>
  <c r="H63" i="8"/>
  <c r="D63" i="8"/>
  <c r="C63" i="8"/>
  <c r="B63" i="8"/>
  <c r="H62" i="8"/>
  <c r="D62" i="8"/>
  <c r="C62" i="8"/>
  <c r="B62" i="8"/>
  <c r="H61" i="8"/>
  <c r="D61" i="8"/>
  <c r="C61" i="8"/>
  <c r="B61" i="8"/>
  <c r="H60" i="8"/>
  <c r="D60" i="8"/>
  <c r="C60" i="8"/>
  <c r="B60" i="8"/>
  <c r="H59" i="8"/>
  <c r="D59" i="8"/>
  <c r="C59" i="8"/>
  <c r="B59" i="8"/>
  <c r="H58" i="8"/>
  <c r="D58" i="8"/>
  <c r="C58" i="8"/>
  <c r="B58" i="8"/>
  <c r="H57" i="8"/>
  <c r="D57" i="8"/>
  <c r="C57" i="8"/>
  <c r="B57" i="8"/>
  <c r="H56" i="8"/>
  <c r="D56" i="8"/>
  <c r="C56" i="8"/>
  <c r="B56" i="8"/>
  <c r="H55" i="8"/>
  <c r="D55" i="8"/>
  <c r="C55" i="8"/>
  <c r="B55" i="8"/>
  <c r="H54" i="8"/>
  <c r="D54" i="8"/>
  <c r="C54" i="8"/>
  <c r="B54" i="8"/>
  <c r="H53" i="8"/>
  <c r="D53" i="8"/>
  <c r="C53" i="8"/>
  <c r="B53" i="8"/>
  <c r="H52" i="8"/>
  <c r="D52" i="8"/>
  <c r="C52" i="8"/>
  <c r="B52" i="8"/>
  <c r="H51" i="8"/>
  <c r="D51" i="8"/>
  <c r="C51" i="8"/>
  <c r="B51" i="8"/>
  <c r="H50" i="8"/>
  <c r="D50" i="8"/>
  <c r="C50" i="8"/>
  <c r="B50" i="8"/>
  <c r="H49" i="8"/>
  <c r="D49" i="8"/>
  <c r="C49" i="8"/>
  <c r="B49" i="8"/>
  <c r="H48" i="8"/>
  <c r="D48" i="8"/>
  <c r="C48" i="8"/>
  <c r="B48" i="8"/>
  <c r="H47" i="8"/>
  <c r="D47" i="8"/>
  <c r="C47" i="8"/>
  <c r="B47" i="8"/>
  <c r="H46" i="8"/>
  <c r="D46" i="8"/>
  <c r="C46" i="8"/>
  <c r="B46" i="8"/>
  <c r="H45" i="8"/>
  <c r="D45" i="8"/>
  <c r="C45" i="8"/>
  <c r="B45" i="8"/>
  <c r="H44" i="8"/>
  <c r="D44" i="8"/>
  <c r="C44" i="8"/>
  <c r="B44" i="8"/>
  <c r="H43" i="8"/>
  <c r="D43" i="8"/>
  <c r="C43" i="8"/>
  <c r="B43" i="8"/>
  <c r="H42" i="8"/>
  <c r="D42" i="8"/>
  <c r="C42" i="8"/>
  <c r="B42" i="8"/>
  <c r="H41" i="8"/>
  <c r="D41" i="8"/>
  <c r="C41" i="8"/>
  <c r="B41" i="8"/>
  <c r="H40" i="8"/>
  <c r="D40" i="8"/>
  <c r="C40" i="8"/>
  <c r="B40" i="8"/>
  <c r="H39" i="8"/>
  <c r="D39" i="8"/>
  <c r="C39" i="8"/>
  <c r="B39" i="8"/>
  <c r="H38" i="8"/>
  <c r="D38" i="8"/>
  <c r="C38" i="8"/>
  <c r="B38" i="8"/>
  <c r="H37" i="8"/>
  <c r="D37" i="8"/>
  <c r="C37" i="8"/>
  <c r="B37" i="8"/>
  <c r="H36" i="8"/>
  <c r="D36" i="8"/>
  <c r="C36" i="8"/>
  <c r="B36" i="8"/>
  <c r="H35" i="8"/>
  <c r="D35" i="8"/>
  <c r="C35" i="8"/>
  <c r="B35" i="8"/>
  <c r="H34" i="8"/>
  <c r="D34" i="8"/>
  <c r="C34" i="8"/>
  <c r="B34" i="8"/>
  <c r="H33" i="8"/>
  <c r="D33" i="8"/>
  <c r="C33" i="8"/>
  <c r="B33" i="8"/>
  <c r="H32" i="8"/>
  <c r="D32" i="8"/>
  <c r="C32" i="8"/>
  <c r="B32" i="8"/>
  <c r="H31" i="8"/>
  <c r="D31" i="8"/>
  <c r="C31" i="8"/>
  <c r="B31" i="8"/>
  <c r="H30" i="8"/>
  <c r="D30" i="8"/>
  <c r="C30" i="8"/>
  <c r="B30" i="8"/>
  <c r="H29" i="8"/>
  <c r="D29" i="8"/>
  <c r="C29" i="8"/>
  <c r="B29" i="8"/>
  <c r="H28" i="8"/>
  <c r="D28" i="8"/>
  <c r="C28" i="8"/>
  <c r="B28" i="8"/>
  <c r="H27" i="8"/>
  <c r="D27" i="8"/>
  <c r="C27" i="8"/>
  <c r="B27" i="8"/>
  <c r="H26" i="8"/>
  <c r="D26" i="8"/>
  <c r="C26" i="8"/>
  <c r="B26" i="8"/>
  <c r="H25" i="8"/>
  <c r="D25" i="8"/>
  <c r="C25" i="8"/>
  <c r="B25" i="8"/>
  <c r="H24" i="8"/>
  <c r="D24" i="8"/>
  <c r="C24" i="8"/>
  <c r="B24" i="8"/>
  <c r="H23" i="8"/>
  <c r="D23" i="8"/>
  <c r="C23" i="8"/>
  <c r="B23" i="8"/>
  <c r="H22" i="8"/>
  <c r="D22" i="8"/>
  <c r="C22" i="8"/>
  <c r="B22" i="8"/>
  <c r="H21" i="8"/>
  <c r="D21" i="8"/>
  <c r="C21" i="8"/>
  <c r="B21" i="8"/>
  <c r="H20" i="8"/>
  <c r="D20" i="8"/>
  <c r="C20" i="8"/>
  <c r="B20" i="8"/>
  <c r="H19" i="8"/>
  <c r="D19" i="8"/>
  <c r="C19" i="8"/>
  <c r="B19" i="8"/>
  <c r="H18" i="8"/>
  <c r="D18" i="8"/>
  <c r="C18" i="8"/>
  <c r="B18" i="8"/>
  <c r="H17" i="8"/>
  <c r="D17" i="8"/>
  <c r="C17" i="8"/>
  <c r="B17" i="8"/>
  <c r="H16" i="8"/>
  <c r="D16" i="8"/>
  <c r="C16" i="8"/>
  <c r="B16" i="8"/>
  <c r="H15" i="8"/>
  <c r="D15" i="8"/>
  <c r="C15" i="8"/>
  <c r="B15" i="8"/>
  <c r="H14" i="8"/>
  <c r="D14" i="8"/>
  <c r="C14" i="8"/>
  <c r="B14" i="8"/>
  <c r="H13" i="8"/>
  <c r="D13" i="8"/>
  <c r="C13" i="8"/>
  <c r="B13" i="8"/>
  <c r="H12" i="8"/>
  <c r="D12" i="8"/>
  <c r="C12" i="8"/>
  <c r="B12" i="8"/>
  <c r="H11" i="8"/>
  <c r="D11" i="8"/>
  <c r="C11" i="8"/>
  <c r="B11" i="8"/>
  <c r="H10" i="8"/>
  <c r="D10" i="8"/>
  <c r="C10" i="8"/>
  <c r="B10" i="8"/>
  <c r="H9" i="8"/>
  <c r="D9" i="8"/>
  <c r="C9" i="8"/>
  <c r="B9" i="8"/>
  <c r="H8" i="8"/>
  <c r="D8" i="8"/>
  <c r="C8" i="8"/>
  <c r="B8" i="8"/>
  <c r="H7" i="8"/>
  <c r="D7" i="8"/>
  <c r="C7" i="8"/>
  <c r="B7" i="8"/>
  <c r="H6" i="8"/>
  <c r="D6" i="8"/>
  <c r="C6" i="8"/>
  <c r="B6" i="8"/>
  <c r="H5" i="8"/>
  <c r="A5" i="8" s="1"/>
  <c r="D5" i="8"/>
  <c r="C5" i="8"/>
  <c r="B5" i="8"/>
  <c r="H4" i="8"/>
  <c r="D4" i="8"/>
  <c r="C4" i="8"/>
  <c r="B4" i="8"/>
  <c r="H129" i="7"/>
  <c r="G129" i="7"/>
  <c r="H128" i="7"/>
  <c r="G128" i="7"/>
  <c r="D128" i="7"/>
  <c r="C128" i="7"/>
  <c r="B128" i="7"/>
  <c r="H127" i="7"/>
  <c r="G127" i="7"/>
  <c r="D127" i="7"/>
  <c r="C127" i="7"/>
  <c r="B127" i="7"/>
  <c r="H126" i="7"/>
  <c r="G126" i="7"/>
  <c r="D126" i="7"/>
  <c r="C126" i="7"/>
  <c r="B126" i="7"/>
  <c r="H125" i="7"/>
  <c r="G125" i="7"/>
  <c r="D125" i="7"/>
  <c r="C125" i="7"/>
  <c r="B125" i="7"/>
  <c r="H124" i="7"/>
  <c r="G124" i="7"/>
  <c r="D124" i="7"/>
  <c r="C124" i="7"/>
  <c r="B124" i="7"/>
  <c r="H123" i="7"/>
  <c r="G123" i="7"/>
  <c r="D123" i="7"/>
  <c r="C123" i="7"/>
  <c r="B123" i="7"/>
  <c r="H122" i="7"/>
  <c r="G122" i="7"/>
  <c r="D122" i="7"/>
  <c r="C122" i="7"/>
  <c r="B122" i="7"/>
  <c r="H121" i="7"/>
  <c r="G121" i="7"/>
  <c r="D121" i="7"/>
  <c r="C121" i="7"/>
  <c r="B121" i="7"/>
  <c r="H120" i="7"/>
  <c r="G120" i="7"/>
  <c r="D120" i="7"/>
  <c r="C120" i="7"/>
  <c r="B120" i="7"/>
  <c r="H119" i="7"/>
  <c r="G119" i="7"/>
  <c r="D119" i="7"/>
  <c r="C119" i="7"/>
  <c r="B119" i="7"/>
  <c r="H118" i="7"/>
  <c r="G118" i="7"/>
  <c r="D118" i="7"/>
  <c r="C118" i="7"/>
  <c r="B118" i="7"/>
  <c r="H117" i="7"/>
  <c r="G117" i="7"/>
  <c r="D117" i="7"/>
  <c r="C117" i="7"/>
  <c r="B117" i="7"/>
  <c r="H116" i="7"/>
  <c r="G116" i="7"/>
  <c r="D116" i="7"/>
  <c r="C116" i="7"/>
  <c r="B116" i="7"/>
  <c r="H115" i="7"/>
  <c r="G115" i="7"/>
  <c r="D115" i="7"/>
  <c r="C115" i="7"/>
  <c r="B115" i="7"/>
  <c r="H114" i="7"/>
  <c r="G114" i="7"/>
  <c r="D114" i="7"/>
  <c r="C114" i="7"/>
  <c r="B114" i="7"/>
  <c r="H113" i="7"/>
  <c r="G113" i="7"/>
  <c r="D113" i="7"/>
  <c r="C113" i="7"/>
  <c r="B113" i="7"/>
  <c r="H112" i="7"/>
  <c r="G112" i="7"/>
  <c r="D112" i="7"/>
  <c r="C112" i="7"/>
  <c r="B112" i="7"/>
  <c r="H111" i="7"/>
  <c r="G111" i="7"/>
  <c r="D111" i="7"/>
  <c r="C111" i="7"/>
  <c r="B111" i="7"/>
  <c r="H110" i="7"/>
  <c r="G110" i="7"/>
  <c r="D110" i="7"/>
  <c r="C110" i="7"/>
  <c r="B110" i="7"/>
  <c r="H109" i="7"/>
  <c r="G109" i="7"/>
  <c r="D109" i="7"/>
  <c r="C109" i="7"/>
  <c r="B109" i="7"/>
  <c r="H108" i="7"/>
  <c r="G108" i="7"/>
  <c r="D108" i="7"/>
  <c r="C108" i="7"/>
  <c r="B108" i="7"/>
  <c r="H107" i="7"/>
  <c r="G107" i="7"/>
  <c r="D107" i="7"/>
  <c r="C107" i="7"/>
  <c r="B107" i="7"/>
  <c r="H106" i="7"/>
  <c r="G106" i="7"/>
  <c r="D106" i="7"/>
  <c r="C106" i="7"/>
  <c r="B106" i="7"/>
  <c r="H105" i="7"/>
  <c r="G105" i="7"/>
  <c r="D105" i="7"/>
  <c r="C105" i="7"/>
  <c r="B105" i="7"/>
  <c r="H104" i="7"/>
  <c r="G104" i="7"/>
  <c r="D104" i="7"/>
  <c r="C104" i="7"/>
  <c r="B104" i="7"/>
  <c r="H103" i="7"/>
  <c r="G103" i="7"/>
  <c r="D103" i="7"/>
  <c r="C103" i="7"/>
  <c r="B103" i="7"/>
  <c r="H102" i="7"/>
  <c r="G102" i="7"/>
  <c r="D102" i="7"/>
  <c r="C102" i="7"/>
  <c r="B102" i="7"/>
  <c r="H101" i="7"/>
  <c r="G101" i="7"/>
  <c r="D101" i="7"/>
  <c r="C101" i="7"/>
  <c r="B101" i="7"/>
  <c r="H100" i="7"/>
  <c r="G100" i="7"/>
  <c r="D100" i="7"/>
  <c r="C100" i="7"/>
  <c r="B100" i="7"/>
  <c r="H99" i="7"/>
  <c r="G99" i="7"/>
  <c r="D99" i="7"/>
  <c r="C99" i="7"/>
  <c r="B99" i="7"/>
  <c r="H98" i="7"/>
  <c r="G98" i="7"/>
  <c r="D98" i="7"/>
  <c r="C98" i="7"/>
  <c r="B98" i="7"/>
  <c r="H97" i="7"/>
  <c r="G97" i="7"/>
  <c r="D97" i="7"/>
  <c r="C97" i="7"/>
  <c r="B97" i="7"/>
  <c r="H96" i="7"/>
  <c r="G96" i="7"/>
  <c r="D96" i="7"/>
  <c r="C96" i="7"/>
  <c r="B96" i="7"/>
  <c r="H95" i="7"/>
  <c r="G95" i="7"/>
  <c r="D95" i="7"/>
  <c r="C95" i="7"/>
  <c r="B95" i="7"/>
  <c r="H94" i="7"/>
  <c r="G94" i="7"/>
  <c r="D94" i="7"/>
  <c r="C94" i="7"/>
  <c r="B94" i="7"/>
  <c r="H93" i="7"/>
  <c r="G93" i="7"/>
  <c r="D93" i="7"/>
  <c r="C93" i="7"/>
  <c r="B93" i="7"/>
  <c r="H92" i="7"/>
  <c r="G92" i="7"/>
  <c r="D92" i="7"/>
  <c r="C92" i="7"/>
  <c r="B92" i="7"/>
  <c r="H91" i="7"/>
  <c r="G91" i="7"/>
  <c r="D91" i="7"/>
  <c r="C91" i="7"/>
  <c r="B91" i="7"/>
  <c r="H90" i="7"/>
  <c r="G90" i="7"/>
  <c r="D90" i="7"/>
  <c r="C90" i="7"/>
  <c r="B90" i="7"/>
  <c r="H89" i="7"/>
  <c r="G89" i="7"/>
  <c r="D89" i="7"/>
  <c r="C89" i="7"/>
  <c r="B89" i="7"/>
  <c r="H88" i="7"/>
  <c r="G88" i="7"/>
  <c r="D88" i="7"/>
  <c r="C88" i="7"/>
  <c r="B88" i="7"/>
  <c r="H87" i="7"/>
  <c r="G87" i="7"/>
  <c r="D87" i="7"/>
  <c r="C87" i="7"/>
  <c r="B87" i="7"/>
  <c r="H86" i="7"/>
  <c r="G86" i="7"/>
  <c r="D86" i="7"/>
  <c r="C86" i="7"/>
  <c r="B86" i="7"/>
  <c r="H85" i="7"/>
  <c r="G85" i="7"/>
  <c r="D85" i="7"/>
  <c r="C85" i="7"/>
  <c r="B85" i="7"/>
  <c r="H84" i="7"/>
  <c r="G84" i="7"/>
  <c r="D84" i="7"/>
  <c r="C84" i="7"/>
  <c r="B84" i="7"/>
  <c r="H83" i="7"/>
  <c r="G83" i="7"/>
  <c r="D83" i="7"/>
  <c r="C83" i="7"/>
  <c r="B83" i="7"/>
  <c r="H82" i="7"/>
  <c r="G82" i="7"/>
  <c r="D82" i="7"/>
  <c r="C82" i="7"/>
  <c r="B82" i="7"/>
  <c r="H81" i="7"/>
  <c r="G81" i="7"/>
  <c r="D81" i="7"/>
  <c r="C81" i="7"/>
  <c r="B81" i="7"/>
  <c r="H80" i="7"/>
  <c r="G80" i="7"/>
  <c r="D80" i="7"/>
  <c r="C80" i="7"/>
  <c r="B80" i="7"/>
  <c r="H79" i="7"/>
  <c r="G79" i="7"/>
  <c r="D79" i="7"/>
  <c r="C79" i="7"/>
  <c r="B79" i="7"/>
  <c r="H78" i="7"/>
  <c r="G78" i="7"/>
  <c r="D78" i="7"/>
  <c r="C78" i="7"/>
  <c r="B78" i="7"/>
  <c r="H77" i="7"/>
  <c r="G77" i="7"/>
  <c r="D77" i="7"/>
  <c r="C77" i="7"/>
  <c r="B77" i="7"/>
  <c r="H76" i="7"/>
  <c r="G76" i="7"/>
  <c r="D76" i="7"/>
  <c r="C76" i="7"/>
  <c r="B76" i="7"/>
  <c r="H75" i="7"/>
  <c r="G75" i="7"/>
  <c r="D75" i="7"/>
  <c r="C75" i="7"/>
  <c r="B75" i="7"/>
  <c r="H74" i="7"/>
  <c r="G74" i="7"/>
  <c r="D74" i="7"/>
  <c r="C74" i="7"/>
  <c r="B74" i="7"/>
  <c r="H73" i="7"/>
  <c r="G73" i="7"/>
  <c r="D73" i="7"/>
  <c r="C73" i="7"/>
  <c r="B73" i="7"/>
  <c r="H72" i="7"/>
  <c r="G72" i="7"/>
  <c r="D72" i="7"/>
  <c r="C72" i="7"/>
  <c r="B72" i="7"/>
  <c r="H71" i="7"/>
  <c r="G71" i="7"/>
  <c r="D71" i="7"/>
  <c r="C71" i="7"/>
  <c r="B71" i="7"/>
  <c r="H70" i="7"/>
  <c r="G70" i="7"/>
  <c r="D70" i="7"/>
  <c r="C70" i="7"/>
  <c r="B70" i="7"/>
  <c r="H69" i="7"/>
  <c r="G69" i="7"/>
  <c r="D69" i="7"/>
  <c r="C69" i="7"/>
  <c r="B69" i="7"/>
  <c r="H68" i="7"/>
  <c r="G68" i="7"/>
  <c r="D68" i="7"/>
  <c r="C68" i="7"/>
  <c r="B68" i="7"/>
  <c r="H67" i="7"/>
  <c r="G67" i="7"/>
  <c r="D67" i="7"/>
  <c r="C67" i="7"/>
  <c r="B67" i="7"/>
  <c r="H66" i="7"/>
  <c r="G66" i="7"/>
  <c r="D66" i="7"/>
  <c r="C66" i="7"/>
  <c r="B66" i="7"/>
  <c r="H65" i="7"/>
  <c r="G65" i="7"/>
  <c r="D65" i="7"/>
  <c r="C65" i="7"/>
  <c r="B65" i="7"/>
  <c r="H64" i="7"/>
  <c r="G64" i="7"/>
  <c r="D64" i="7"/>
  <c r="C64" i="7"/>
  <c r="B64" i="7"/>
  <c r="H63" i="7"/>
  <c r="G63" i="7"/>
  <c r="D63" i="7"/>
  <c r="C63" i="7"/>
  <c r="B63" i="7"/>
  <c r="H62" i="7"/>
  <c r="G62" i="7"/>
  <c r="D62" i="7"/>
  <c r="C62" i="7"/>
  <c r="B62" i="7"/>
  <c r="H61" i="7"/>
  <c r="G61" i="7"/>
  <c r="D61" i="7"/>
  <c r="C61" i="7"/>
  <c r="B61" i="7"/>
  <c r="H60" i="7"/>
  <c r="G60" i="7"/>
  <c r="D60" i="7"/>
  <c r="C60" i="7"/>
  <c r="B60" i="7"/>
  <c r="H59" i="7"/>
  <c r="G59" i="7"/>
  <c r="D59" i="7"/>
  <c r="C59" i="7"/>
  <c r="B59" i="7"/>
  <c r="H58" i="7"/>
  <c r="G58" i="7"/>
  <c r="D58" i="7"/>
  <c r="C58" i="7"/>
  <c r="B58" i="7"/>
  <c r="H57" i="7"/>
  <c r="G57" i="7"/>
  <c r="D57" i="7"/>
  <c r="C57" i="7"/>
  <c r="B57" i="7"/>
  <c r="H56" i="7"/>
  <c r="G56" i="7"/>
  <c r="D56" i="7"/>
  <c r="C56" i="7"/>
  <c r="B56" i="7"/>
  <c r="H55" i="7"/>
  <c r="G55" i="7"/>
  <c r="D55" i="7"/>
  <c r="C55" i="7"/>
  <c r="B55" i="7"/>
  <c r="H54" i="7"/>
  <c r="G54" i="7"/>
  <c r="D54" i="7"/>
  <c r="C54" i="7"/>
  <c r="B54" i="7"/>
  <c r="H53" i="7"/>
  <c r="G53" i="7"/>
  <c r="D53" i="7"/>
  <c r="C53" i="7"/>
  <c r="B53" i="7"/>
  <c r="H52" i="7"/>
  <c r="G52" i="7"/>
  <c r="D52" i="7"/>
  <c r="C52" i="7"/>
  <c r="B52" i="7"/>
  <c r="H51" i="7"/>
  <c r="G51" i="7"/>
  <c r="D51" i="7"/>
  <c r="C51" i="7"/>
  <c r="B51" i="7"/>
  <c r="H50" i="7"/>
  <c r="G50" i="7"/>
  <c r="D50" i="7"/>
  <c r="C50" i="7"/>
  <c r="B50" i="7"/>
  <c r="H49" i="7"/>
  <c r="G49" i="7"/>
  <c r="D49" i="7"/>
  <c r="C49" i="7"/>
  <c r="B49" i="7"/>
  <c r="H48" i="7"/>
  <c r="G48" i="7"/>
  <c r="D48" i="7"/>
  <c r="C48" i="7"/>
  <c r="B48" i="7"/>
  <c r="H47" i="7"/>
  <c r="G47" i="7"/>
  <c r="D47" i="7"/>
  <c r="C47" i="7"/>
  <c r="B47" i="7"/>
  <c r="H46" i="7"/>
  <c r="G46" i="7"/>
  <c r="D46" i="7"/>
  <c r="C46" i="7"/>
  <c r="B46" i="7"/>
  <c r="H45" i="7"/>
  <c r="D45" i="7"/>
  <c r="C45" i="7"/>
  <c r="B45" i="7"/>
  <c r="H44" i="7"/>
  <c r="D44" i="7"/>
  <c r="C44" i="7"/>
  <c r="B44" i="7"/>
  <c r="H43" i="7"/>
  <c r="D43" i="7"/>
  <c r="C43" i="7"/>
  <c r="B43" i="7"/>
  <c r="H42" i="7"/>
  <c r="D42" i="7"/>
  <c r="C42" i="7"/>
  <c r="B42" i="7"/>
  <c r="H41" i="7"/>
  <c r="D41" i="7"/>
  <c r="C41" i="7"/>
  <c r="B41" i="7"/>
  <c r="H40" i="7"/>
  <c r="D40" i="7"/>
  <c r="C40" i="7"/>
  <c r="B40" i="7"/>
  <c r="H39" i="7"/>
  <c r="D39" i="7"/>
  <c r="C39" i="7"/>
  <c r="B39" i="7"/>
  <c r="H38" i="7"/>
  <c r="D38" i="7"/>
  <c r="C38" i="7"/>
  <c r="B38" i="7"/>
  <c r="H37" i="7"/>
  <c r="D37" i="7"/>
  <c r="C37" i="7"/>
  <c r="B37" i="7"/>
  <c r="H36" i="7"/>
  <c r="G36" i="7"/>
  <c r="D36" i="7"/>
  <c r="C36" i="7"/>
  <c r="B36" i="7"/>
  <c r="H35" i="7"/>
  <c r="D35" i="7"/>
  <c r="C35" i="7"/>
  <c r="B35" i="7"/>
  <c r="H34" i="7"/>
  <c r="D34" i="7"/>
  <c r="C34" i="7"/>
  <c r="B34" i="7"/>
  <c r="H33" i="7"/>
  <c r="D33" i="7"/>
  <c r="C33" i="7"/>
  <c r="B33" i="7"/>
  <c r="H32" i="7"/>
  <c r="D32" i="7"/>
  <c r="C32" i="7"/>
  <c r="B32" i="7"/>
  <c r="H31" i="7"/>
  <c r="D31" i="7"/>
  <c r="C31" i="7"/>
  <c r="B31" i="7"/>
  <c r="H30" i="7"/>
  <c r="D30" i="7"/>
  <c r="C30" i="7"/>
  <c r="B30" i="7"/>
  <c r="H29" i="7"/>
  <c r="D29" i="7"/>
  <c r="C29" i="7"/>
  <c r="B29" i="7"/>
  <c r="H28" i="7"/>
  <c r="D28" i="7"/>
  <c r="C28" i="7"/>
  <c r="B28" i="7"/>
  <c r="H27" i="7"/>
  <c r="D27" i="7"/>
  <c r="C27" i="7"/>
  <c r="B27" i="7"/>
  <c r="H26" i="7"/>
  <c r="D26" i="7"/>
  <c r="C26" i="7"/>
  <c r="B26" i="7"/>
  <c r="H25" i="7"/>
  <c r="D25" i="7"/>
  <c r="C25" i="7"/>
  <c r="B25" i="7"/>
  <c r="H24" i="7"/>
  <c r="D24" i="7"/>
  <c r="C24" i="7"/>
  <c r="B24" i="7"/>
  <c r="H23" i="7"/>
  <c r="D23" i="7"/>
  <c r="C23" i="7"/>
  <c r="B23" i="7"/>
  <c r="H22" i="7"/>
  <c r="D22" i="7"/>
  <c r="C22" i="7"/>
  <c r="B22" i="7"/>
  <c r="H21" i="7"/>
  <c r="D21" i="7"/>
  <c r="C21" i="7"/>
  <c r="B21" i="7"/>
  <c r="H20" i="7"/>
  <c r="D20" i="7"/>
  <c r="C20" i="7"/>
  <c r="B20" i="7"/>
  <c r="H19" i="7"/>
  <c r="D19" i="7"/>
  <c r="C19" i="7"/>
  <c r="B19" i="7"/>
  <c r="H18" i="7"/>
  <c r="D18" i="7"/>
  <c r="C18" i="7"/>
  <c r="B18" i="7"/>
  <c r="H17" i="7"/>
  <c r="D17" i="7"/>
  <c r="C17" i="7"/>
  <c r="B17" i="7"/>
  <c r="H16" i="7"/>
  <c r="D16" i="7"/>
  <c r="C16" i="7"/>
  <c r="B16" i="7"/>
  <c r="H15" i="7"/>
  <c r="D15" i="7"/>
  <c r="C15" i="7"/>
  <c r="B15" i="7"/>
  <c r="H14" i="7"/>
  <c r="D14" i="7"/>
  <c r="C14" i="7"/>
  <c r="B14" i="7"/>
  <c r="H13" i="7"/>
  <c r="D13" i="7"/>
  <c r="C13" i="7"/>
  <c r="B13" i="7"/>
  <c r="H12" i="7"/>
  <c r="D12" i="7"/>
  <c r="C12" i="7"/>
  <c r="B12" i="7"/>
  <c r="H11" i="7"/>
  <c r="D11" i="7"/>
  <c r="C11" i="7"/>
  <c r="B11" i="7"/>
  <c r="H10" i="7"/>
  <c r="D10" i="7"/>
  <c r="C10" i="7"/>
  <c r="B10" i="7"/>
  <c r="H9" i="7"/>
  <c r="D9" i="7"/>
  <c r="C9" i="7"/>
  <c r="B9" i="7"/>
  <c r="H8" i="7"/>
  <c r="D8" i="7"/>
  <c r="C8" i="7"/>
  <c r="B8" i="7"/>
  <c r="H7" i="7"/>
  <c r="D7" i="7"/>
  <c r="C7" i="7"/>
  <c r="B7" i="7"/>
  <c r="H6" i="7"/>
  <c r="D6" i="7"/>
  <c r="C6" i="7"/>
  <c r="B6" i="7"/>
  <c r="H5" i="7"/>
  <c r="A5" i="7" s="1"/>
  <c r="D5" i="7"/>
  <c r="C5" i="7"/>
  <c r="B5" i="7"/>
  <c r="H4" i="7"/>
  <c r="D4" i="7"/>
  <c r="C4" i="7"/>
  <c r="B4" i="7"/>
  <c r="H104" i="6"/>
  <c r="G104" i="6"/>
  <c r="D104" i="6"/>
  <c r="C104" i="6"/>
  <c r="B104" i="6"/>
  <c r="H103" i="6"/>
  <c r="G103" i="6"/>
  <c r="D103" i="6"/>
  <c r="C103" i="6"/>
  <c r="B103" i="6"/>
  <c r="H102" i="6"/>
  <c r="G102" i="6"/>
  <c r="D102" i="6"/>
  <c r="C102" i="6"/>
  <c r="B102" i="6"/>
  <c r="H101" i="6"/>
  <c r="G101" i="6"/>
  <c r="D101" i="6"/>
  <c r="C101" i="6"/>
  <c r="B101" i="6"/>
  <c r="H100" i="6"/>
  <c r="G100" i="6"/>
  <c r="D100" i="6"/>
  <c r="C100" i="6"/>
  <c r="B100" i="6"/>
  <c r="H99" i="6"/>
  <c r="G99" i="6"/>
  <c r="D99" i="6"/>
  <c r="C99" i="6"/>
  <c r="B99" i="6"/>
  <c r="H98" i="6"/>
  <c r="G98" i="6"/>
  <c r="D98" i="6"/>
  <c r="C98" i="6"/>
  <c r="B98" i="6"/>
  <c r="H97" i="6"/>
  <c r="G97" i="6"/>
  <c r="D97" i="6"/>
  <c r="C97" i="6"/>
  <c r="B97" i="6"/>
  <c r="H96" i="6"/>
  <c r="G96" i="6"/>
  <c r="D96" i="6"/>
  <c r="C96" i="6"/>
  <c r="B96" i="6"/>
  <c r="H95" i="6"/>
  <c r="G95" i="6"/>
  <c r="D95" i="6"/>
  <c r="C95" i="6"/>
  <c r="B95" i="6"/>
  <c r="H94" i="6"/>
  <c r="G94" i="6"/>
  <c r="D94" i="6"/>
  <c r="C94" i="6"/>
  <c r="B94" i="6"/>
  <c r="H93" i="6"/>
  <c r="G93" i="6"/>
  <c r="D93" i="6"/>
  <c r="C93" i="6"/>
  <c r="B93" i="6"/>
  <c r="H92" i="6"/>
  <c r="G92" i="6"/>
  <c r="D92" i="6"/>
  <c r="C92" i="6"/>
  <c r="B92" i="6"/>
  <c r="H91" i="6"/>
  <c r="G91" i="6"/>
  <c r="D91" i="6"/>
  <c r="C91" i="6"/>
  <c r="B91" i="6"/>
  <c r="H90" i="6"/>
  <c r="G90" i="6"/>
  <c r="D90" i="6"/>
  <c r="C90" i="6"/>
  <c r="B90" i="6"/>
  <c r="H89" i="6"/>
  <c r="G89" i="6"/>
  <c r="D89" i="6"/>
  <c r="C89" i="6"/>
  <c r="B89" i="6"/>
  <c r="H88" i="6"/>
  <c r="G88" i="6"/>
  <c r="D88" i="6"/>
  <c r="C88" i="6"/>
  <c r="B88" i="6"/>
  <c r="H87" i="6"/>
  <c r="G87" i="6"/>
  <c r="D87" i="6"/>
  <c r="C87" i="6"/>
  <c r="B87" i="6"/>
  <c r="H86" i="6"/>
  <c r="G86" i="6"/>
  <c r="D86" i="6"/>
  <c r="C86" i="6"/>
  <c r="B86" i="6"/>
  <c r="H85" i="6"/>
  <c r="G85" i="6"/>
  <c r="D85" i="6"/>
  <c r="C85" i="6"/>
  <c r="B85" i="6"/>
  <c r="H84" i="6"/>
  <c r="G84" i="6"/>
  <c r="D84" i="6"/>
  <c r="C84" i="6"/>
  <c r="B84" i="6"/>
  <c r="H83" i="6"/>
  <c r="G83" i="6"/>
  <c r="D83" i="6"/>
  <c r="C83" i="6"/>
  <c r="B83" i="6"/>
  <c r="H82" i="6"/>
  <c r="G82" i="6"/>
  <c r="D82" i="6"/>
  <c r="C82" i="6"/>
  <c r="B82" i="6"/>
  <c r="H81" i="6"/>
  <c r="G81" i="6"/>
  <c r="D81" i="6"/>
  <c r="C81" i="6"/>
  <c r="B81" i="6"/>
  <c r="H80" i="6"/>
  <c r="G80" i="6"/>
  <c r="D80" i="6"/>
  <c r="C80" i="6"/>
  <c r="B80" i="6"/>
  <c r="H79" i="6"/>
  <c r="G79" i="6"/>
  <c r="D79" i="6"/>
  <c r="C79" i="6"/>
  <c r="B79" i="6"/>
  <c r="H78" i="6"/>
  <c r="G78" i="6"/>
  <c r="D78" i="6"/>
  <c r="C78" i="6"/>
  <c r="B78" i="6"/>
  <c r="H77" i="6"/>
  <c r="G77" i="6"/>
  <c r="D77" i="6"/>
  <c r="C77" i="6"/>
  <c r="B77" i="6"/>
  <c r="H76" i="6"/>
  <c r="G76" i="6"/>
  <c r="D76" i="6"/>
  <c r="C76" i="6"/>
  <c r="B76" i="6"/>
  <c r="H75" i="6"/>
  <c r="G75" i="6"/>
  <c r="D75" i="6"/>
  <c r="C75" i="6"/>
  <c r="B75" i="6"/>
  <c r="H74" i="6"/>
  <c r="G74" i="6"/>
  <c r="D74" i="6"/>
  <c r="C74" i="6"/>
  <c r="B74" i="6"/>
  <c r="H73" i="6"/>
  <c r="G73" i="6"/>
  <c r="D73" i="6"/>
  <c r="C73" i="6"/>
  <c r="B73" i="6"/>
  <c r="D72" i="6"/>
  <c r="C72" i="6"/>
  <c r="B72" i="6"/>
  <c r="D71" i="6"/>
  <c r="C71" i="6"/>
  <c r="B71" i="6"/>
  <c r="D70" i="6"/>
  <c r="C70" i="6"/>
  <c r="B70" i="6"/>
  <c r="D69" i="6"/>
  <c r="C69" i="6"/>
  <c r="B69" i="6"/>
  <c r="D68" i="6"/>
  <c r="C68" i="6"/>
  <c r="B68" i="6"/>
  <c r="D67" i="6"/>
  <c r="C67" i="6"/>
  <c r="B67" i="6"/>
  <c r="D66" i="6"/>
  <c r="C66" i="6"/>
  <c r="B66" i="6"/>
  <c r="D65" i="6"/>
  <c r="C65" i="6"/>
  <c r="B65" i="6"/>
  <c r="D64" i="6"/>
  <c r="C64" i="6"/>
  <c r="B64" i="6"/>
  <c r="D63" i="6"/>
  <c r="C63" i="6"/>
  <c r="B63" i="6"/>
  <c r="D62" i="6"/>
  <c r="C62" i="6"/>
  <c r="B62" i="6"/>
  <c r="D61" i="6"/>
  <c r="C61" i="6"/>
  <c r="B61" i="6"/>
  <c r="D60" i="6"/>
  <c r="C60" i="6"/>
  <c r="B60" i="6"/>
  <c r="D59" i="6"/>
  <c r="C59" i="6"/>
  <c r="B59" i="6"/>
  <c r="D58" i="6"/>
  <c r="C58" i="6"/>
  <c r="B58" i="6"/>
  <c r="D57" i="6"/>
  <c r="C57" i="6"/>
  <c r="B57" i="6"/>
  <c r="D56" i="6"/>
  <c r="C56" i="6"/>
  <c r="B56" i="6"/>
  <c r="D55" i="6"/>
  <c r="C55" i="6"/>
  <c r="B55" i="6"/>
  <c r="D54" i="6"/>
  <c r="C54" i="6"/>
  <c r="B54" i="6"/>
  <c r="D53" i="6"/>
  <c r="C53" i="6"/>
  <c r="B53" i="6"/>
  <c r="D52" i="6"/>
  <c r="C52" i="6"/>
  <c r="B52" i="6"/>
  <c r="D51" i="6"/>
  <c r="C51" i="6"/>
  <c r="B51" i="6"/>
  <c r="D50" i="6"/>
  <c r="C50" i="6"/>
  <c r="B50" i="6"/>
  <c r="D49" i="6"/>
  <c r="C49" i="6"/>
  <c r="B49" i="6"/>
  <c r="D48" i="6"/>
  <c r="C48" i="6"/>
  <c r="B48" i="6"/>
  <c r="D47" i="6"/>
  <c r="C47" i="6"/>
  <c r="B47" i="6"/>
  <c r="D46" i="6"/>
  <c r="C46" i="6"/>
  <c r="B46" i="6"/>
  <c r="D45" i="6"/>
  <c r="C45" i="6"/>
  <c r="B45" i="6"/>
  <c r="D44" i="6"/>
  <c r="C44" i="6"/>
  <c r="B44" i="6"/>
  <c r="D43" i="6"/>
  <c r="C43" i="6"/>
  <c r="B43" i="6"/>
  <c r="D42" i="6"/>
  <c r="C42" i="6"/>
  <c r="B42" i="6"/>
  <c r="D41" i="6"/>
  <c r="C41" i="6"/>
  <c r="B41" i="6"/>
  <c r="D40" i="6"/>
  <c r="C40" i="6"/>
  <c r="B40" i="6"/>
  <c r="D39" i="6"/>
  <c r="C39" i="6"/>
  <c r="B39" i="6"/>
  <c r="D38" i="6"/>
  <c r="C38" i="6"/>
  <c r="B38" i="6"/>
  <c r="D37" i="6"/>
  <c r="C37" i="6"/>
  <c r="B37" i="6"/>
  <c r="D36" i="6"/>
  <c r="C36" i="6"/>
  <c r="B36" i="6"/>
  <c r="D35" i="6"/>
  <c r="C35" i="6"/>
  <c r="B35" i="6"/>
  <c r="D34" i="6"/>
  <c r="C34" i="6"/>
  <c r="B34" i="6"/>
  <c r="D33" i="6"/>
  <c r="C33" i="6"/>
  <c r="B33" i="6"/>
  <c r="D32" i="6"/>
  <c r="C32" i="6"/>
  <c r="B32" i="6"/>
  <c r="D31" i="6"/>
  <c r="C31" i="6"/>
  <c r="B31" i="6"/>
  <c r="D30" i="6"/>
  <c r="C30" i="6"/>
  <c r="B30" i="6"/>
  <c r="D29" i="6"/>
  <c r="C29" i="6"/>
  <c r="B29" i="6"/>
  <c r="D28" i="6"/>
  <c r="C28" i="6"/>
  <c r="B28" i="6"/>
  <c r="D27" i="6"/>
  <c r="C27" i="6"/>
  <c r="B27" i="6"/>
  <c r="D26" i="6"/>
  <c r="C26" i="6"/>
  <c r="B26" i="6"/>
  <c r="D25" i="6"/>
  <c r="C25" i="6"/>
  <c r="B25" i="6"/>
  <c r="D24" i="6"/>
  <c r="C24" i="6"/>
  <c r="B24" i="6"/>
  <c r="D23" i="6"/>
  <c r="C23" i="6"/>
  <c r="B23" i="6"/>
  <c r="D22" i="6"/>
  <c r="C22" i="6"/>
  <c r="B22" i="6"/>
  <c r="D21" i="6"/>
  <c r="C21" i="6"/>
  <c r="B21" i="6"/>
  <c r="D20" i="6"/>
  <c r="C20" i="6"/>
  <c r="B20" i="6"/>
  <c r="D19" i="6"/>
  <c r="C19" i="6"/>
  <c r="B19" i="6"/>
  <c r="D18" i="6"/>
  <c r="C18" i="6"/>
  <c r="B18" i="6"/>
  <c r="D17" i="6"/>
  <c r="C17" i="6"/>
  <c r="B17" i="6"/>
  <c r="D16" i="6"/>
  <c r="C16" i="6"/>
  <c r="B16" i="6"/>
  <c r="D15" i="6"/>
  <c r="C15" i="6"/>
  <c r="B15" i="6"/>
  <c r="D14" i="6"/>
  <c r="C14" i="6"/>
  <c r="B14" i="6"/>
  <c r="D13" i="6"/>
  <c r="C13" i="6"/>
  <c r="B13" i="6"/>
  <c r="D12" i="6"/>
  <c r="C12" i="6"/>
  <c r="B12" i="6"/>
  <c r="D11" i="6"/>
  <c r="C11" i="6"/>
  <c r="B11" i="6"/>
  <c r="D10" i="6"/>
  <c r="C10" i="6"/>
  <c r="B10" i="6"/>
  <c r="D9" i="6"/>
  <c r="C9" i="6"/>
  <c r="B9" i="6"/>
  <c r="D8" i="6"/>
  <c r="C8" i="6"/>
  <c r="B8" i="6"/>
  <c r="D7" i="6"/>
  <c r="C7" i="6"/>
  <c r="B7" i="6"/>
  <c r="D6" i="6"/>
  <c r="C6" i="6"/>
  <c r="B6" i="6"/>
  <c r="H5" i="6"/>
  <c r="A5" i="6" s="1"/>
  <c r="D5" i="6"/>
  <c r="C5" i="6"/>
  <c r="B5" i="6"/>
  <c r="H4" i="6"/>
  <c r="D4" i="6"/>
  <c r="C4" i="6"/>
  <c r="B4" i="6"/>
  <c r="H104" i="5"/>
  <c r="D104" i="5"/>
  <c r="C104" i="5"/>
  <c r="B104" i="5"/>
  <c r="H103" i="5"/>
  <c r="D103" i="5"/>
  <c r="C103" i="5"/>
  <c r="B103" i="5"/>
  <c r="H102" i="5"/>
  <c r="D102" i="5"/>
  <c r="C102" i="5"/>
  <c r="B102" i="5"/>
  <c r="H101" i="5"/>
  <c r="D101" i="5"/>
  <c r="C101" i="5"/>
  <c r="B101" i="5"/>
  <c r="H100" i="5"/>
  <c r="D100" i="5"/>
  <c r="C100" i="5"/>
  <c r="B100" i="5"/>
  <c r="H99" i="5"/>
  <c r="D99" i="5"/>
  <c r="C99" i="5"/>
  <c r="B99" i="5"/>
  <c r="H98" i="5"/>
  <c r="D98" i="5"/>
  <c r="C98" i="5"/>
  <c r="B98" i="5"/>
  <c r="H97" i="5"/>
  <c r="D97" i="5"/>
  <c r="C97" i="5"/>
  <c r="B97" i="5"/>
  <c r="H96" i="5"/>
  <c r="D96" i="5"/>
  <c r="C96" i="5"/>
  <c r="B96" i="5"/>
  <c r="H95" i="5"/>
  <c r="D95" i="5"/>
  <c r="C95" i="5"/>
  <c r="B95" i="5"/>
  <c r="H94" i="5"/>
  <c r="D94" i="5"/>
  <c r="C94" i="5"/>
  <c r="B94" i="5"/>
  <c r="H93" i="5"/>
  <c r="D93" i="5"/>
  <c r="C93" i="5"/>
  <c r="B93" i="5"/>
  <c r="H92" i="5"/>
  <c r="D92" i="5"/>
  <c r="C92" i="5"/>
  <c r="B92" i="5"/>
  <c r="H91" i="5"/>
  <c r="D91" i="5"/>
  <c r="C91" i="5"/>
  <c r="B91" i="5"/>
  <c r="H90" i="5"/>
  <c r="D90" i="5"/>
  <c r="C90" i="5"/>
  <c r="B90" i="5"/>
  <c r="H89" i="5"/>
  <c r="D89" i="5"/>
  <c r="C89" i="5"/>
  <c r="B89" i="5"/>
  <c r="H88" i="5"/>
  <c r="D88" i="5"/>
  <c r="C88" i="5"/>
  <c r="B88" i="5"/>
  <c r="H87" i="5"/>
  <c r="D87" i="5"/>
  <c r="C87" i="5"/>
  <c r="B87" i="5"/>
  <c r="H86" i="5"/>
  <c r="D86" i="5"/>
  <c r="C86" i="5"/>
  <c r="B86" i="5"/>
  <c r="H85" i="5"/>
  <c r="D85" i="5"/>
  <c r="C85" i="5"/>
  <c r="B85" i="5"/>
  <c r="H84" i="5"/>
  <c r="D84" i="5"/>
  <c r="C84" i="5"/>
  <c r="B84" i="5"/>
  <c r="H83" i="5"/>
  <c r="D83" i="5"/>
  <c r="C83" i="5"/>
  <c r="B83" i="5"/>
  <c r="H82" i="5"/>
  <c r="D82" i="5"/>
  <c r="C82" i="5"/>
  <c r="B82" i="5"/>
  <c r="H81" i="5"/>
  <c r="D81" i="5"/>
  <c r="C81" i="5"/>
  <c r="B81" i="5"/>
  <c r="H80" i="5"/>
  <c r="D80" i="5"/>
  <c r="C80" i="5"/>
  <c r="B80" i="5"/>
  <c r="H79" i="5"/>
  <c r="D79" i="5"/>
  <c r="C79" i="5"/>
  <c r="B79" i="5"/>
  <c r="H78" i="5"/>
  <c r="D78" i="5"/>
  <c r="C78" i="5"/>
  <c r="B78" i="5"/>
  <c r="H77" i="5"/>
  <c r="D77" i="5"/>
  <c r="C77" i="5"/>
  <c r="B77" i="5"/>
  <c r="H76" i="5"/>
  <c r="D76" i="5"/>
  <c r="C76" i="5"/>
  <c r="B76" i="5"/>
  <c r="H75" i="5"/>
  <c r="D75" i="5"/>
  <c r="C75" i="5"/>
  <c r="B75" i="5"/>
  <c r="H74" i="5"/>
  <c r="D74" i="5"/>
  <c r="C74" i="5"/>
  <c r="B74" i="5"/>
  <c r="H73" i="5"/>
  <c r="D73" i="5"/>
  <c r="C73" i="5"/>
  <c r="B73" i="5"/>
  <c r="H72" i="5"/>
  <c r="D72" i="5"/>
  <c r="C72" i="5"/>
  <c r="B72" i="5"/>
  <c r="H71" i="5"/>
  <c r="D71" i="5"/>
  <c r="C71" i="5"/>
  <c r="B71" i="5"/>
  <c r="H70" i="5"/>
  <c r="D70" i="5"/>
  <c r="C70" i="5"/>
  <c r="B70" i="5"/>
  <c r="H69" i="5"/>
  <c r="D69" i="5"/>
  <c r="C69" i="5"/>
  <c r="B69" i="5"/>
  <c r="H68" i="5"/>
  <c r="D68" i="5"/>
  <c r="C68" i="5"/>
  <c r="B68" i="5"/>
  <c r="H67" i="5"/>
  <c r="D67" i="5"/>
  <c r="C67" i="5"/>
  <c r="B67" i="5"/>
  <c r="H66" i="5"/>
  <c r="D66" i="5"/>
  <c r="C66" i="5"/>
  <c r="B66" i="5"/>
  <c r="H65" i="5"/>
  <c r="D65" i="5"/>
  <c r="C65" i="5"/>
  <c r="B65" i="5"/>
  <c r="H64" i="5"/>
  <c r="D64" i="5"/>
  <c r="C64" i="5"/>
  <c r="B64" i="5"/>
  <c r="H63" i="5"/>
  <c r="D63" i="5"/>
  <c r="C63" i="5"/>
  <c r="B63" i="5"/>
  <c r="H62" i="5"/>
  <c r="D62" i="5"/>
  <c r="C62" i="5"/>
  <c r="B62" i="5"/>
  <c r="H61" i="5"/>
  <c r="D61" i="5"/>
  <c r="C61" i="5"/>
  <c r="B61" i="5"/>
  <c r="H60" i="5"/>
  <c r="D60" i="5"/>
  <c r="C60" i="5"/>
  <c r="B60" i="5"/>
  <c r="H59" i="5"/>
  <c r="D59" i="5"/>
  <c r="C59" i="5"/>
  <c r="B59" i="5"/>
  <c r="H58" i="5"/>
  <c r="D58" i="5"/>
  <c r="C58" i="5"/>
  <c r="B58" i="5"/>
  <c r="H57" i="5"/>
  <c r="D57" i="5"/>
  <c r="C57" i="5"/>
  <c r="B57" i="5"/>
  <c r="H56" i="5"/>
  <c r="D56" i="5"/>
  <c r="C56" i="5"/>
  <c r="B56" i="5"/>
  <c r="H55" i="5"/>
  <c r="D55" i="5"/>
  <c r="C55" i="5"/>
  <c r="B55" i="5"/>
  <c r="H54" i="5"/>
  <c r="D54" i="5"/>
  <c r="C54" i="5"/>
  <c r="B54" i="5"/>
  <c r="H53" i="5"/>
  <c r="C53" i="5"/>
  <c r="B53" i="5"/>
  <c r="H52" i="5"/>
  <c r="C52" i="5"/>
  <c r="B52" i="5"/>
  <c r="H51" i="5"/>
  <c r="C51" i="5"/>
  <c r="B51" i="5"/>
  <c r="H50" i="5"/>
  <c r="C50" i="5"/>
  <c r="B50" i="5"/>
  <c r="H49" i="5"/>
  <c r="C49" i="5"/>
  <c r="B49" i="5"/>
  <c r="H48" i="5"/>
  <c r="C48" i="5"/>
  <c r="B48" i="5"/>
  <c r="H47" i="5"/>
  <c r="C47" i="5"/>
  <c r="B47" i="5"/>
  <c r="H46" i="5"/>
  <c r="C46" i="5"/>
  <c r="B46" i="5"/>
  <c r="H45" i="5"/>
  <c r="C45" i="5"/>
  <c r="B45" i="5"/>
  <c r="H44" i="5"/>
  <c r="C44" i="5"/>
  <c r="B44" i="5"/>
  <c r="H43" i="5"/>
  <c r="C43" i="5"/>
  <c r="B43" i="5"/>
  <c r="H42" i="5"/>
  <c r="C42" i="5"/>
  <c r="B42" i="5"/>
  <c r="H41" i="5"/>
  <c r="C41" i="5"/>
  <c r="B41" i="5"/>
  <c r="H40" i="5"/>
  <c r="C40" i="5"/>
  <c r="B40" i="5"/>
  <c r="H39" i="5"/>
  <c r="C39" i="5"/>
  <c r="B39" i="5"/>
  <c r="H38" i="5"/>
  <c r="C38" i="5"/>
  <c r="B38" i="5"/>
  <c r="H37" i="5"/>
  <c r="C37" i="5"/>
  <c r="B37" i="5"/>
  <c r="H36" i="5"/>
  <c r="C36" i="5"/>
  <c r="B36" i="5"/>
  <c r="H35" i="5"/>
  <c r="C35" i="5"/>
  <c r="B35" i="5"/>
  <c r="H34" i="5"/>
  <c r="C34" i="5"/>
  <c r="B34" i="5"/>
  <c r="H33" i="5"/>
  <c r="C33" i="5"/>
  <c r="B33" i="5"/>
  <c r="H32" i="5"/>
  <c r="C32" i="5"/>
  <c r="B32" i="5"/>
  <c r="H31" i="5"/>
  <c r="C31" i="5"/>
  <c r="B31" i="5"/>
  <c r="H30" i="5"/>
  <c r="C30" i="5"/>
  <c r="B30" i="5"/>
  <c r="H29" i="5"/>
  <c r="C29" i="5"/>
  <c r="B29" i="5"/>
  <c r="H28" i="5"/>
  <c r="C28" i="5"/>
  <c r="B28" i="5"/>
  <c r="H27" i="5"/>
  <c r="C27" i="5"/>
  <c r="B27" i="5"/>
  <c r="H26" i="5"/>
  <c r="C26" i="5"/>
  <c r="B26" i="5"/>
  <c r="H25" i="5"/>
  <c r="C25" i="5"/>
  <c r="B25" i="5"/>
  <c r="H24" i="5"/>
  <c r="C24" i="5"/>
  <c r="B24" i="5"/>
  <c r="H23" i="5"/>
  <c r="C23" i="5"/>
  <c r="B23" i="5"/>
  <c r="H22" i="5"/>
  <c r="C22" i="5"/>
  <c r="B22" i="5"/>
  <c r="H21" i="5"/>
  <c r="C21" i="5"/>
  <c r="B21" i="5"/>
  <c r="H20" i="5"/>
  <c r="C20" i="5"/>
  <c r="B20" i="5"/>
  <c r="H19" i="5"/>
  <c r="C19" i="5"/>
  <c r="B19" i="5"/>
  <c r="H18" i="5"/>
  <c r="C18" i="5"/>
  <c r="B18" i="5"/>
  <c r="H17" i="5"/>
  <c r="C17" i="5"/>
  <c r="B17" i="5"/>
  <c r="H16" i="5"/>
  <c r="C16" i="5"/>
  <c r="B16" i="5"/>
  <c r="H15" i="5"/>
  <c r="C15" i="5"/>
  <c r="B15" i="5"/>
  <c r="H14" i="5"/>
  <c r="C14" i="5"/>
  <c r="B14" i="5"/>
  <c r="H13" i="5"/>
  <c r="C13" i="5"/>
  <c r="B13" i="5"/>
  <c r="H12" i="5"/>
  <c r="C12" i="5"/>
  <c r="B12" i="5"/>
  <c r="H11" i="5"/>
  <c r="C11" i="5"/>
  <c r="B11" i="5"/>
  <c r="H10" i="5"/>
  <c r="C10" i="5"/>
  <c r="B10" i="5"/>
  <c r="H9" i="5"/>
  <c r="C9" i="5"/>
  <c r="B9" i="5"/>
  <c r="H8" i="5"/>
  <c r="C8" i="5"/>
  <c r="B8" i="5"/>
  <c r="H7" i="5"/>
  <c r="C7" i="5"/>
  <c r="B7" i="5"/>
  <c r="H6" i="5"/>
  <c r="C6" i="5"/>
  <c r="B6" i="5"/>
  <c r="H5" i="5"/>
  <c r="A5" i="5" s="1"/>
  <c r="C5" i="5"/>
  <c r="B5" i="5"/>
  <c r="H4" i="5"/>
  <c r="D4" i="5"/>
  <c r="C4" i="5"/>
  <c r="B4" i="5"/>
  <c r="H104" i="4"/>
  <c r="G104" i="4"/>
  <c r="D104" i="4"/>
  <c r="C104" i="4"/>
  <c r="B104" i="4"/>
  <c r="H103" i="4"/>
  <c r="G103" i="4"/>
  <c r="D103" i="4"/>
  <c r="C103" i="4"/>
  <c r="B103" i="4"/>
  <c r="H102" i="4"/>
  <c r="G102" i="4"/>
  <c r="D102" i="4"/>
  <c r="C102" i="4"/>
  <c r="B102" i="4"/>
  <c r="H101" i="4"/>
  <c r="G101" i="4"/>
  <c r="D101" i="4"/>
  <c r="C101" i="4"/>
  <c r="B101" i="4"/>
  <c r="H100" i="4"/>
  <c r="G100" i="4"/>
  <c r="D100" i="4"/>
  <c r="C100" i="4"/>
  <c r="B100" i="4"/>
  <c r="H99" i="4"/>
  <c r="G99" i="4"/>
  <c r="D99" i="4"/>
  <c r="C99" i="4"/>
  <c r="B99" i="4"/>
  <c r="H98" i="4"/>
  <c r="G98" i="4"/>
  <c r="D98" i="4"/>
  <c r="C98" i="4"/>
  <c r="B98" i="4"/>
  <c r="H97" i="4"/>
  <c r="G97" i="4"/>
  <c r="D97" i="4"/>
  <c r="C97" i="4"/>
  <c r="B97" i="4"/>
  <c r="H96" i="4"/>
  <c r="G96" i="4"/>
  <c r="D96" i="4"/>
  <c r="C96" i="4"/>
  <c r="B96" i="4"/>
  <c r="H95" i="4"/>
  <c r="G95" i="4"/>
  <c r="D95" i="4"/>
  <c r="C95" i="4"/>
  <c r="B95" i="4"/>
  <c r="H94" i="4"/>
  <c r="G94" i="4"/>
  <c r="D94" i="4"/>
  <c r="C94" i="4"/>
  <c r="B94" i="4"/>
  <c r="H93" i="4"/>
  <c r="G93" i="4"/>
  <c r="D93" i="4"/>
  <c r="C93" i="4"/>
  <c r="B93" i="4"/>
  <c r="H92" i="4"/>
  <c r="G92" i="4"/>
  <c r="D92" i="4"/>
  <c r="C92" i="4"/>
  <c r="B92" i="4"/>
  <c r="H91" i="4"/>
  <c r="G91" i="4"/>
  <c r="D91" i="4"/>
  <c r="C91" i="4"/>
  <c r="B91" i="4"/>
  <c r="H90" i="4"/>
  <c r="G90" i="4"/>
  <c r="D90" i="4"/>
  <c r="C90" i="4"/>
  <c r="B90" i="4"/>
  <c r="H89" i="4"/>
  <c r="G89" i="4"/>
  <c r="D89" i="4"/>
  <c r="C89" i="4"/>
  <c r="B89" i="4"/>
  <c r="H88" i="4"/>
  <c r="G88" i="4"/>
  <c r="D88" i="4"/>
  <c r="C88" i="4"/>
  <c r="B88" i="4"/>
  <c r="H87" i="4"/>
  <c r="G87" i="4"/>
  <c r="D87" i="4"/>
  <c r="C87" i="4"/>
  <c r="B87" i="4"/>
  <c r="H86" i="4"/>
  <c r="G86" i="4"/>
  <c r="D86" i="4"/>
  <c r="C86" i="4"/>
  <c r="B86" i="4"/>
  <c r="H85" i="4"/>
  <c r="G85" i="4"/>
  <c r="D85" i="4"/>
  <c r="C85" i="4"/>
  <c r="B85" i="4"/>
  <c r="H84" i="4"/>
  <c r="G84" i="4"/>
  <c r="D84" i="4"/>
  <c r="C84" i="4"/>
  <c r="B84" i="4"/>
  <c r="H83" i="4"/>
  <c r="G83" i="4"/>
  <c r="D83" i="4"/>
  <c r="C83" i="4"/>
  <c r="B83" i="4"/>
  <c r="H82" i="4"/>
  <c r="G82" i="4"/>
  <c r="D82" i="4"/>
  <c r="C82" i="4"/>
  <c r="B82" i="4"/>
  <c r="H81" i="4"/>
  <c r="G81" i="4"/>
  <c r="D81" i="4"/>
  <c r="C81" i="4"/>
  <c r="B81" i="4"/>
  <c r="H80" i="4"/>
  <c r="G80" i="4"/>
  <c r="D80" i="4"/>
  <c r="C80" i="4"/>
  <c r="B80" i="4"/>
  <c r="H79" i="4"/>
  <c r="G79" i="4"/>
  <c r="D79" i="4"/>
  <c r="C79" i="4"/>
  <c r="B79" i="4"/>
  <c r="H78" i="4"/>
  <c r="G78" i="4"/>
  <c r="D78" i="4"/>
  <c r="C78" i="4"/>
  <c r="B78" i="4"/>
  <c r="H77" i="4"/>
  <c r="G77" i="4"/>
  <c r="D77" i="4"/>
  <c r="C77" i="4"/>
  <c r="B77" i="4"/>
  <c r="H76" i="4"/>
  <c r="G76" i="4"/>
  <c r="D76" i="4"/>
  <c r="C76" i="4"/>
  <c r="B76" i="4"/>
  <c r="H75" i="4"/>
  <c r="G75" i="4"/>
  <c r="D75" i="4"/>
  <c r="C75" i="4"/>
  <c r="B75" i="4"/>
  <c r="H74" i="4"/>
  <c r="G74" i="4"/>
  <c r="D74" i="4"/>
  <c r="C74" i="4"/>
  <c r="B74" i="4"/>
  <c r="H73" i="4"/>
  <c r="G73" i="4"/>
  <c r="D73" i="4"/>
  <c r="C73" i="4"/>
  <c r="B73" i="4"/>
  <c r="H72" i="4"/>
  <c r="G72" i="4"/>
  <c r="D72" i="4"/>
  <c r="C72" i="4"/>
  <c r="B72" i="4"/>
  <c r="H71" i="4"/>
  <c r="G71" i="4"/>
  <c r="D71" i="4"/>
  <c r="C71" i="4"/>
  <c r="B71" i="4"/>
  <c r="H70" i="4"/>
  <c r="G70" i="4"/>
  <c r="D70" i="4"/>
  <c r="C70" i="4"/>
  <c r="B70" i="4"/>
  <c r="H69" i="4"/>
  <c r="G69" i="4"/>
  <c r="D69" i="4"/>
  <c r="C69" i="4"/>
  <c r="B69" i="4"/>
  <c r="H68" i="4"/>
  <c r="G68" i="4"/>
  <c r="D68" i="4"/>
  <c r="C68" i="4"/>
  <c r="B68" i="4"/>
  <c r="H67" i="4"/>
  <c r="G67" i="4"/>
  <c r="D67" i="4"/>
  <c r="C67" i="4"/>
  <c r="B67" i="4"/>
  <c r="H66" i="4"/>
  <c r="G66" i="4"/>
  <c r="D66" i="4"/>
  <c r="C66" i="4"/>
  <c r="B66" i="4"/>
  <c r="H65" i="4"/>
  <c r="G65" i="4"/>
  <c r="D65" i="4"/>
  <c r="C65" i="4"/>
  <c r="B65" i="4"/>
  <c r="H64" i="4"/>
  <c r="G64" i="4"/>
  <c r="D64" i="4"/>
  <c r="C64" i="4"/>
  <c r="B64" i="4"/>
  <c r="H63" i="4"/>
  <c r="G63" i="4"/>
  <c r="D63" i="4"/>
  <c r="C63" i="4"/>
  <c r="B63" i="4"/>
  <c r="H62" i="4"/>
  <c r="G62" i="4"/>
  <c r="D62" i="4"/>
  <c r="C62" i="4"/>
  <c r="B62" i="4"/>
  <c r="H61" i="4"/>
  <c r="G61" i="4"/>
  <c r="D61" i="4"/>
  <c r="C61" i="4"/>
  <c r="B61" i="4"/>
  <c r="H60" i="4"/>
  <c r="G60" i="4"/>
  <c r="D60" i="4"/>
  <c r="C60" i="4"/>
  <c r="B60" i="4"/>
  <c r="H59" i="4"/>
  <c r="G59" i="4"/>
  <c r="D59" i="4"/>
  <c r="C59" i="4"/>
  <c r="B59" i="4"/>
  <c r="H58" i="4"/>
  <c r="D58" i="4"/>
  <c r="C58" i="4"/>
  <c r="B58" i="4"/>
  <c r="H57" i="4"/>
  <c r="D57" i="4"/>
  <c r="C57" i="4"/>
  <c r="B57" i="4"/>
  <c r="H56" i="4"/>
  <c r="D56" i="4"/>
  <c r="C56" i="4"/>
  <c r="B56" i="4"/>
  <c r="H55" i="4"/>
  <c r="D55" i="4"/>
  <c r="C55" i="4"/>
  <c r="B55" i="4"/>
  <c r="H54" i="4"/>
  <c r="D54" i="4"/>
  <c r="C54" i="4"/>
  <c r="B54" i="4"/>
  <c r="H53" i="4"/>
  <c r="D53" i="4"/>
  <c r="C53" i="4"/>
  <c r="B53" i="4"/>
  <c r="H52" i="4"/>
  <c r="D52" i="4"/>
  <c r="C52" i="4"/>
  <c r="B52" i="4"/>
  <c r="H51" i="4"/>
  <c r="D51" i="4"/>
  <c r="C51" i="4"/>
  <c r="B51" i="4"/>
  <c r="H50" i="4"/>
  <c r="D50" i="4"/>
  <c r="C50" i="4"/>
  <c r="B50" i="4"/>
  <c r="H49" i="4"/>
  <c r="D49" i="4"/>
  <c r="C49" i="4"/>
  <c r="B49" i="4"/>
  <c r="H48" i="4"/>
  <c r="D48" i="4"/>
  <c r="C48" i="4"/>
  <c r="B48" i="4"/>
  <c r="H47" i="4"/>
  <c r="D47" i="4"/>
  <c r="C47" i="4"/>
  <c r="B47" i="4"/>
  <c r="H46" i="4"/>
  <c r="D46" i="4"/>
  <c r="C46" i="4"/>
  <c r="B46" i="4"/>
  <c r="H45" i="4"/>
  <c r="D45" i="4"/>
  <c r="C45" i="4"/>
  <c r="B45" i="4"/>
  <c r="H44" i="4"/>
  <c r="D44" i="4"/>
  <c r="C44" i="4"/>
  <c r="B44" i="4"/>
  <c r="H43" i="4"/>
  <c r="D43" i="4"/>
  <c r="C43" i="4"/>
  <c r="B43" i="4"/>
  <c r="H42" i="4"/>
  <c r="D42" i="4"/>
  <c r="C42" i="4"/>
  <c r="B42" i="4"/>
  <c r="H41" i="4"/>
  <c r="D41" i="4"/>
  <c r="C41" i="4"/>
  <c r="B41" i="4"/>
  <c r="H40" i="4"/>
  <c r="D40" i="4"/>
  <c r="C40" i="4"/>
  <c r="B40" i="4"/>
  <c r="H39" i="4"/>
  <c r="D39" i="4"/>
  <c r="C39" i="4"/>
  <c r="B39" i="4"/>
  <c r="H38" i="4"/>
  <c r="D38" i="4"/>
  <c r="C38" i="4"/>
  <c r="B38" i="4"/>
  <c r="H37" i="4"/>
  <c r="D37" i="4"/>
  <c r="C37" i="4"/>
  <c r="B37" i="4"/>
  <c r="H36" i="4"/>
  <c r="D36" i="4"/>
  <c r="C36" i="4"/>
  <c r="B36" i="4"/>
  <c r="H35" i="4"/>
  <c r="D35" i="4"/>
  <c r="C35" i="4"/>
  <c r="B35" i="4"/>
  <c r="H34" i="4"/>
  <c r="D34" i="4"/>
  <c r="C34" i="4"/>
  <c r="B34" i="4"/>
  <c r="H33" i="4"/>
  <c r="D33" i="4"/>
  <c r="C33" i="4"/>
  <c r="B33" i="4"/>
  <c r="H32" i="4"/>
  <c r="D32" i="4"/>
  <c r="C32" i="4"/>
  <c r="B32" i="4"/>
  <c r="H31" i="4"/>
  <c r="D31" i="4"/>
  <c r="C31" i="4"/>
  <c r="B31" i="4"/>
  <c r="H30" i="4"/>
  <c r="D30" i="4"/>
  <c r="C30" i="4"/>
  <c r="B30" i="4"/>
  <c r="H29" i="4"/>
  <c r="D29" i="4"/>
  <c r="C29" i="4"/>
  <c r="B29" i="4"/>
  <c r="H28" i="4"/>
  <c r="D28" i="4"/>
  <c r="C28" i="4"/>
  <c r="B28" i="4"/>
  <c r="H27" i="4"/>
  <c r="D27" i="4"/>
  <c r="C27" i="4"/>
  <c r="B27" i="4"/>
  <c r="H26" i="4"/>
  <c r="D26" i="4"/>
  <c r="C26" i="4"/>
  <c r="B26" i="4"/>
  <c r="H25" i="4"/>
  <c r="D25" i="4"/>
  <c r="C25" i="4"/>
  <c r="B25" i="4"/>
  <c r="H24" i="4"/>
  <c r="D24" i="4"/>
  <c r="C24" i="4"/>
  <c r="B24" i="4"/>
  <c r="H23" i="4"/>
  <c r="D23" i="4"/>
  <c r="C23" i="4"/>
  <c r="B23" i="4"/>
  <c r="H22" i="4"/>
  <c r="D22" i="4"/>
  <c r="C22" i="4"/>
  <c r="B22" i="4"/>
  <c r="H21" i="4"/>
  <c r="D21" i="4"/>
  <c r="C21" i="4"/>
  <c r="B21" i="4"/>
  <c r="H20" i="4"/>
  <c r="D20" i="4"/>
  <c r="C20" i="4"/>
  <c r="B20" i="4"/>
  <c r="H19" i="4"/>
  <c r="D19" i="4"/>
  <c r="C19" i="4"/>
  <c r="B19" i="4"/>
  <c r="H18" i="4"/>
  <c r="D18" i="4"/>
  <c r="C18" i="4"/>
  <c r="B18" i="4"/>
  <c r="H17" i="4"/>
  <c r="D17" i="4"/>
  <c r="C17" i="4"/>
  <c r="B17" i="4"/>
  <c r="H16" i="4"/>
  <c r="D16" i="4"/>
  <c r="C16" i="4"/>
  <c r="B16" i="4"/>
  <c r="H15" i="4"/>
  <c r="D15" i="4"/>
  <c r="C15" i="4"/>
  <c r="B15" i="4"/>
  <c r="H14" i="4"/>
  <c r="D14" i="4"/>
  <c r="C14" i="4"/>
  <c r="B14" i="4"/>
  <c r="H13" i="4"/>
  <c r="D13" i="4"/>
  <c r="C13" i="4"/>
  <c r="B13" i="4"/>
  <c r="H12" i="4"/>
  <c r="D12" i="4"/>
  <c r="C12" i="4"/>
  <c r="B12" i="4"/>
  <c r="H11" i="4"/>
  <c r="D11" i="4"/>
  <c r="C11" i="4"/>
  <c r="B11" i="4"/>
  <c r="H10" i="4"/>
  <c r="D10" i="4"/>
  <c r="C10" i="4"/>
  <c r="B10" i="4"/>
  <c r="H9" i="4"/>
  <c r="D9" i="4"/>
  <c r="C9" i="4"/>
  <c r="B9" i="4"/>
  <c r="H8" i="4"/>
  <c r="D8" i="4"/>
  <c r="C8" i="4"/>
  <c r="B8" i="4"/>
  <c r="H7" i="4"/>
  <c r="D7" i="4"/>
  <c r="C7" i="4"/>
  <c r="B7" i="4"/>
  <c r="H6" i="4"/>
  <c r="D6" i="4"/>
  <c r="C6" i="4"/>
  <c r="B6" i="4"/>
  <c r="H5" i="4"/>
  <c r="A5" i="4" s="1"/>
  <c r="D5" i="4"/>
  <c r="C5" i="4"/>
  <c r="B5" i="4"/>
  <c r="H4" i="4"/>
  <c r="D4" i="4"/>
  <c r="C4" i="4"/>
  <c r="B4" i="4"/>
  <c r="H104" i="3"/>
  <c r="G104" i="3"/>
  <c r="D104" i="3"/>
  <c r="C104" i="3"/>
  <c r="B104" i="3"/>
  <c r="H103" i="3"/>
  <c r="G103" i="3"/>
  <c r="D103" i="3"/>
  <c r="C103" i="3"/>
  <c r="B103" i="3"/>
  <c r="H102" i="3"/>
  <c r="G102" i="3"/>
  <c r="D102" i="3"/>
  <c r="C102" i="3"/>
  <c r="B102" i="3"/>
  <c r="H101" i="3"/>
  <c r="G101" i="3"/>
  <c r="D101" i="3"/>
  <c r="C101" i="3"/>
  <c r="B101" i="3"/>
  <c r="H100" i="3"/>
  <c r="G100" i="3"/>
  <c r="D100" i="3"/>
  <c r="C100" i="3"/>
  <c r="B100" i="3"/>
  <c r="H99" i="3"/>
  <c r="G99" i="3"/>
  <c r="D99" i="3"/>
  <c r="C99" i="3"/>
  <c r="B99" i="3"/>
  <c r="H98" i="3"/>
  <c r="G98" i="3"/>
  <c r="D98" i="3"/>
  <c r="C98" i="3"/>
  <c r="B98" i="3"/>
  <c r="H97" i="3"/>
  <c r="G97" i="3"/>
  <c r="D97" i="3"/>
  <c r="C97" i="3"/>
  <c r="B97" i="3"/>
  <c r="H96" i="3"/>
  <c r="G96" i="3"/>
  <c r="D96" i="3"/>
  <c r="C96" i="3"/>
  <c r="B96" i="3"/>
  <c r="H95" i="3"/>
  <c r="G95" i="3"/>
  <c r="D95" i="3"/>
  <c r="C95" i="3"/>
  <c r="B95" i="3"/>
  <c r="H94" i="3"/>
  <c r="G94" i="3"/>
  <c r="D94" i="3"/>
  <c r="C94" i="3"/>
  <c r="B94" i="3"/>
  <c r="H93" i="3"/>
  <c r="G93" i="3"/>
  <c r="D93" i="3"/>
  <c r="C93" i="3"/>
  <c r="B93" i="3"/>
  <c r="H92" i="3"/>
  <c r="G92" i="3"/>
  <c r="D92" i="3"/>
  <c r="C92" i="3"/>
  <c r="B92" i="3"/>
  <c r="H91" i="3"/>
  <c r="G91" i="3"/>
  <c r="D91" i="3"/>
  <c r="C91" i="3"/>
  <c r="B91" i="3"/>
  <c r="H90" i="3"/>
  <c r="G90" i="3"/>
  <c r="D90" i="3"/>
  <c r="C90" i="3"/>
  <c r="B90" i="3"/>
  <c r="H89" i="3"/>
  <c r="G89" i="3"/>
  <c r="D89" i="3"/>
  <c r="C89" i="3"/>
  <c r="B89" i="3"/>
  <c r="H88" i="3"/>
  <c r="G88" i="3"/>
  <c r="D88" i="3"/>
  <c r="C88" i="3"/>
  <c r="B88" i="3"/>
  <c r="H87" i="3"/>
  <c r="G87" i="3"/>
  <c r="D87" i="3"/>
  <c r="C87" i="3"/>
  <c r="B87" i="3"/>
  <c r="H86" i="3"/>
  <c r="G86" i="3"/>
  <c r="D86" i="3"/>
  <c r="C86" i="3"/>
  <c r="B86" i="3"/>
  <c r="H85" i="3"/>
  <c r="G85" i="3"/>
  <c r="D85" i="3"/>
  <c r="C85" i="3"/>
  <c r="B85" i="3"/>
  <c r="H84" i="3"/>
  <c r="G84" i="3"/>
  <c r="D84" i="3"/>
  <c r="C84" i="3"/>
  <c r="B84" i="3"/>
  <c r="H83" i="3"/>
  <c r="G83" i="3"/>
  <c r="D83" i="3"/>
  <c r="C83" i="3"/>
  <c r="B83" i="3"/>
  <c r="H82" i="3"/>
  <c r="G82" i="3"/>
  <c r="D82" i="3"/>
  <c r="C82" i="3"/>
  <c r="B82" i="3"/>
  <c r="D81" i="3"/>
  <c r="C81" i="3"/>
  <c r="B81" i="3"/>
  <c r="D80" i="3"/>
  <c r="C80" i="3"/>
  <c r="B80" i="3"/>
  <c r="D79" i="3"/>
  <c r="C79" i="3"/>
  <c r="B79" i="3"/>
  <c r="D78" i="3"/>
  <c r="C78" i="3"/>
  <c r="B78" i="3"/>
  <c r="D77" i="3"/>
  <c r="C77" i="3"/>
  <c r="B77" i="3"/>
  <c r="D76" i="3"/>
  <c r="C76" i="3"/>
  <c r="B76" i="3"/>
  <c r="D75" i="3"/>
  <c r="C75" i="3"/>
  <c r="B75" i="3"/>
  <c r="D74" i="3"/>
  <c r="C74" i="3"/>
  <c r="B74" i="3"/>
  <c r="D73" i="3"/>
  <c r="C73" i="3"/>
  <c r="B73" i="3"/>
  <c r="D72" i="3"/>
  <c r="C72" i="3"/>
  <c r="B72" i="3"/>
  <c r="D71" i="3"/>
  <c r="C71" i="3"/>
  <c r="B71" i="3"/>
  <c r="D70" i="3"/>
  <c r="C70" i="3"/>
  <c r="B70" i="3"/>
  <c r="D69" i="3"/>
  <c r="C69" i="3"/>
  <c r="B69" i="3"/>
  <c r="D68" i="3"/>
  <c r="C68" i="3"/>
  <c r="B68" i="3"/>
  <c r="D67" i="3"/>
  <c r="C67" i="3"/>
  <c r="B67" i="3"/>
  <c r="D66" i="3"/>
  <c r="C66" i="3"/>
  <c r="B66" i="3"/>
  <c r="D65" i="3"/>
  <c r="C65" i="3"/>
  <c r="B65" i="3"/>
  <c r="D64" i="3"/>
  <c r="C64" i="3"/>
  <c r="B64" i="3"/>
  <c r="D63" i="3"/>
  <c r="C63" i="3"/>
  <c r="B63" i="3"/>
  <c r="D62" i="3"/>
  <c r="C62" i="3"/>
  <c r="B62" i="3"/>
  <c r="D61" i="3"/>
  <c r="C61" i="3"/>
  <c r="B61" i="3"/>
  <c r="D60" i="3"/>
  <c r="C60" i="3"/>
  <c r="B60" i="3"/>
  <c r="D59" i="3"/>
  <c r="C59" i="3"/>
  <c r="B59" i="3"/>
  <c r="D58" i="3"/>
  <c r="C58" i="3"/>
  <c r="B58" i="3"/>
  <c r="D57" i="3"/>
  <c r="C57" i="3"/>
  <c r="B57" i="3"/>
  <c r="D56" i="3"/>
  <c r="C56" i="3"/>
  <c r="B56" i="3"/>
  <c r="D55" i="3"/>
  <c r="C55" i="3"/>
  <c r="B55" i="3"/>
  <c r="D54" i="3"/>
  <c r="C54" i="3"/>
  <c r="B54" i="3"/>
  <c r="D53" i="3"/>
  <c r="C53" i="3"/>
  <c r="B53" i="3"/>
  <c r="D52" i="3"/>
  <c r="C52" i="3"/>
  <c r="B52" i="3"/>
  <c r="D51" i="3"/>
  <c r="C51" i="3"/>
  <c r="B51" i="3"/>
  <c r="D50" i="3"/>
  <c r="C50" i="3"/>
  <c r="B50" i="3"/>
  <c r="D49" i="3"/>
  <c r="C49" i="3"/>
  <c r="B49" i="3"/>
  <c r="D48" i="3"/>
  <c r="C48" i="3"/>
  <c r="B48" i="3"/>
  <c r="D47" i="3"/>
  <c r="C47" i="3"/>
  <c r="B47" i="3"/>
  <c r="D46" i="3"/>
  <c r="C46" i="3"/>
  <c r="B46" i="3"/>
  <c r="D45" i="3"/>
  <c r="C45" i="3"/>
  <c r="B45" i="3"/>
  <c r="D44" i="3"/>
  <c r="C44" i="3"/>
  <c r="B44" i="3"/>
  <c r="D43" i="3"/>
  <c r="C43" i="3"/>
  <c r="B43" i="3"/>
  <c r="D42" i="3"/>
  <c r="C42" i="3"/>
  <c r="B42" i="3"/>
  <c r="D41" i="3"/>
  <c r="C41" i="3"/>
  <c r="B41" i="3"/>
  <c r="D40" i="3"/>
  <c r="C40" i="3"/>
  <c r="B40" i="3"/>
  <c r="D39" i="3"/>
  <c r="C39" i="3"/>
  <c r="B39" i="3"/>
  <c r="D38" i="3"/>
  <c r="C38" i="3"/>
  <c r="B38" i="3"/>
  <c r="D37" i="3"/>
  <c r="C37" i="3"/>
  <c r="B37" i="3"/>
  <c r="D36" i="3"/>
  <c r="C36" i="3"/>
  <c r="B36" i="3"/>
  <c r="D35" i="3"/>
  <c r="C35" i="3"/>
  <c r="B35" i="3"/>
  <c r="D34" i="3"/>
  <c r="C34" i="3"/>
  <c r="B34" i="3"/>
  <c r="D33" i="3"/>
  <c r="C33" i="3"/>
  <c r="B33" i="3"/>
  <c r="D32" i="3"/>
  <c r="C32" i="3"/>
  <c r="B32" i="3"/>
  <c r="D31" i="3"/>
  <c r="C31" i="3"/>
  <c r="B31" i="3"/>
  <c r="D30" i="3"/>
  <c r="C30" i="3"/>
  <c r="B30" i="3"/>
  <c r="D29" i="3"/>
  <c r="C29" i="3"/>
  <c r="B29" i="3"/>
  <c r="D28" i="3"/>
  <c r="C28" i="3"/>
  <c r="B28" i="3"/>
  <c r="D27" i="3"/>
  <c r="C27" i="3"/>
  <c r="B27" i="3"/>
  <c r="D26" i="3"/>
  <c r="C26" i="3"/>
  <c r="B26" i="3"/>
  <c r="D25" i="3"/>
  <c r="C25" i="3"/>
  <c r="B25" i="3"/>
  <c r="D24" i="3"/>
  <c r="C24" i="3"/>
  <c r="B24" i="3"/>
  <c r="D23" i="3"/>
  <c r="C23" i="3"/>
  <c r="B23" i="3"/>
  <c r="D22" i="3"/>
  <c r="C22" i="3"/>
  <c r="B22" i="3"/>
  <c r="D21" i="3"/>
  <c r="C21" i="3"/>
  <c r="B21" i="3"/>
  <c r="D20" i="3"/>
  <c r="C20" i="3"/>
  <c r="B20" i="3"/>
  <c r="D19" i="3"/>
  <c r="C19" i="3"/>
  <c r="B19" i="3"/>
  <c r="D18" i="3"/>
  <c r="C18" i="3"/>
  <c r="B18" i="3"/>
  <c r="D17" i="3"/>
  <c r="C17" i="3"/>
  <c r="B17" i="3"/>
  <c r="D16" i="3"/>
  <c r="C16" i="3"/>
  <c r="B16" i="3"/>
  <c r="D15" i="3"/>
  <c r="C15" i="3"/>
  <c r="B15" i="3"/>
  <c r="D14" i="3"/>
  <c r="C14" i="3"/>
  <c r="B14" i="3"/>
  <c r="D13" i="3"/>
  <c r="C13" i="3"/>
  <c r="B13" i="3"/>
  <c r="D12" i="3"/>
  <c r="C12" i="3"/>
  <c r="B12" i="3"/>
  <c r="D11" i="3"/>
  <c r="C11" i="3"/>
  <c r="B11" i="3"/>
  <c r="D10" i="3"/>
  <c r="C10" i="3"/>
  <c r="B10" i="3"/>
  <c r="D9" i="3"/>
  <c r="C9" i="3"/>
  <c r="B9" i="3"/>
  <c r="D8" i="3"/>
  <c r="C8" i="3"/>
  <c r="B8" i="3"/>
  <c r="D7" i="3"/>
  <c r="C7" i="3"/>
  <c r="B7" i="3"/>
  <c r="D6" i="3"/>
  <c r="C6" i="3"/>
  <c r="B6" i="3"/>
  <c r="D5" i="3"/>
  <c r="C5" i="3"/>
  <c r="B5" i="3"/>
  <c r="H4" i="3"/>
  <c r="D4" i="3"/>
  <c r="C4" i="3"/>
  <c r="B4" i="3"/>
  <c r="H104" i="2"/>
  <c r="G104" i="2"/>
  <c r="D104" i="2"/>
  <c r="C104" i="2"/>
  <c r="B104" i="2"/>
  <c r="H103" i="2"/>
  <c r="G103" i="2"/>
  <c r="D103" i="2"/>
  <c r="C103" i="2"/>
  <c r="B103" i="2"/>
  <c r="H102" i="2"/>
  <c r="G102" i="2"/>
  <c r="D102" i="2"/>
  <c r="C102" i="2"/>
  <c r="B102" i="2"/>
  <c r="H101" i="2"/>
  <c r="G101" i="2"/>
  <c r="D101" i="2"/>
  <c r="C101" i="2"/>
  <c r="B101" i="2"/>
  <c r="H100" i="2"/>
  <c r="G100" i="2"/>
  <c r="D100" i="2"/>
  <c r="C100" i="2"/>
  <c r="B100" i="2"/>
  <c r="H99" i="2"/>
  <c r="G99" i="2"/>
  <c r="D99" i="2"/>
  <c r="C99" i="2"/>
  <c r="B99" i="2"/>
  <c r="H98" i="2"/>
  <c r="G98" i="2"/>
  <c r="D98" i="2"/>
  <c r="C98" i="2"/>
  <c r="B98" i="2"/>
  <c r="H97" i="2"/>
  <c r="G97" i="2"/>
  <c r="D97" i="2"/>
  <c r="C97" i="2"/>
  <c r="B97" i="2"/>
  <c r="H96" i="2"/>
  <c r="G96" i="2"/>
  <c r="D96" i="2"/>
  <c r="C96" i="2"/>
  <c r="B96" i="2"/>
  <c r="H95" i="2"/>
  <c r="G95" i="2"/>
  <c r="D95" i="2"/>
  <c r="C95" i="2"/>
  <c r="B95" i="2"/>
  <c r="H94" i="2"/>
  <c r="G94" i="2"/>
  <c r="D94" i="2"/>
  <c r="C94" i="2"/>
  <c r="B94" i="2"/>
  <c r="H93" i="2"/>
  <c r="G93" i="2"/>
  <c r="D93" i="2"/>
  <c r="C93" i="2"/>
  <c r="B93" i="2"/>
  <c r="H92" i="2"/>
  <c r="G92" i="2"/>
  <c r="D92" i="2"/>
  <c r="C92" i="2"/>
  <c r="B92" i="2"/>
  <c r="H91" i="2"/>
  <c r="G91" i="2"/>
  <c r="D91" i="2"/>
  <c r="C91" i="2"/>
  <c r="B91" i="2"/>
  <c r="H90" i="2"/>
  <c r="G90" i="2"/>
  <c r="D90" i="2"/>
  <c r="C90" i="2"/>
  <c r="B90" i="2"/>
  <c r="H89" i="2"/>
  <c r="G89" i="2"/>
  <c r="D89" i="2"/>
  <c r="C89" i="2"/>
  <c r="B89" i="2"/>
  <c r="H88" i="2"/>
  <c r="G88" i="2"/>
  <c r="D88" i="2"/>
  <c r="C88" i="2"/>
  <c r="B88" i="2"/>
  <c r="H87" i="2"/>
  <c r="G87" i="2"/>
  <c r="D87" i="2"/>
  <c r="C87" i="2"/>
  <c r="B87" i="2"/>
  <c r="H86" i="2"/>
  <c r="G86" i="2"/>
  <c r="D86" i="2"/>
  <c r="C86" i="2"/>
  <c r="B86" i="2"/>
  <c r="H85" i="2"/>
  <c r="G85" i="2"/>
  <c r="D85" i="2"/>
  <c r="C85" i="2"/>
  <c r="B85" i="2"/>
  <c r="H84" i="2"/>
  <c r="G84" i="2"/>
  <c r="D84" i="2"/>
  <c r="C84" i="2"/>
  <c r="B84" i="2"/>
  <c r="H83" i="2"/>
  <c r="G83" i="2"/>
  <c r="D83" i="2"/>
  <c r="C83" i="2"/>
  <c r="B83" i="2"/>
  <c r="H82" i="2"/>
  <c r="G82" i="2"/>
  <c r="D82" i="2"/>
  <c r="C82" i="2"/>
  <c r="B82" i="2"/>
  <c r="H81" i="2"/>
  <c r="G81" i="2"/>
  <c r="D81" i="2"/>
  <c r="C81" i="2"/>
  <c r="B81" i="2"/>
  <c r="H80" i="2"/>
  <c r="G80" i="2"/>
  <c r="D80" i="2"/>
  <c r="C80" i="2"/>
  <c r="B80" i="2"/>
  <c r="H79" i="2"/>
  <c r="G79" i="2"/>
  <c r="D79" i="2"/>
  <c r="C79" i="2"/>
  <c r="B79" i="2"/>
  <c r="H78" i="2"/>
  <c r="G78" i="2"/>
  <c r="D78" i="2"/>
  <c r="C78" i="2"/>
  <c r="B78" i="2"/>
  <c r="H77" i="2"/>
  <c r="G77" i="2"/>
  <c r="D77" i="2"/>
  <c r="C77" i="2"/>
  <c r="B77" i="2"/>
  <c r="H76" i="2"/>
  <c r="G76" i="2"/>
  <c r="D76" i="2"/>
  <c r="C76" i="2"/>
  <c r="B76" i="2"/>
  <c r="H75" i="2"/>
  <c r="G75" i="2"/>
  <c r="D75" i="2"/>
  <c r="C75" i="2"/>
  <c r="B75" i="2"/>
  <c r="H74" i="2"/>
  <c r="G74" i="2"/>
  <c r="D74" i="2"/>
  <c r="C74" i="2"/>
  <c r="B74" i="2"/>
  <c r="H73" i="2"/>
  <c r="G73" i="2"/>
  <c r="D73" i="2"/>
  <c r="C73" i="2"/>
  <c r="B73" i="2"/>
  <c r="H72" i="2"/>
  <c r="G72" i="2"/>
  <c r="D72" i="2"/>
  <c r="C72" i="2"/>
  <c r="B72" i="2"/>
  <c r="G71" i="2"/>
  <c r="D71" i="2"/>
  <c r="C71" i="2"/>
  <c r="B71" i="2"/>
  <c r="D70" i="2"/>
  <c r="C70" i="2"/>
  <c r="B70" i="2"/>
  <c r="D69" i="2"/>
  <c r="C69" i="2"/>
  <c r="B69" i="2"/>
  <c r="D68" i="2"/>
  <c r="C68" i="2"/>
  <c r="B68" i="2"/>
  <c r="D67" i="2"/>
  <c r="C67" i="2"/>
  <c r="B67" i="2"/>
  <c r="D66" i="2"/>
  <c r="C66" i="2"/>
  <c r="B66" i="2"/>
  <c r="D65" i="2"/>
  <c r="C65" i="2"/>
  <c r="B65" i="2"/>
  <c r="D64" i="2"/>
  <c r="C64" i="2"/>
  <c r="B64" i="2"/>
  <c r="D63" i="2"/>
  <c r="C63" i="2"/>
  <c r="B63" i="2"/>
  <c r="D62" i="2"/>
  <c r="C62" i="2"/>
  <c r="B62" i="2"/>
  <c r="D61" i="2"/>
  <c r="C61" i="2"/>
  <c r="B61" i="2"/>
  <c r="D60" i="2"/>
  <c r="C60" i="2"/>
  <c r="B60" i="2"/>
  <c r="D59" i="2"/>
  <c r="C59" i="2"/>
  <c r="B59" i="2"/>
  <c r="D58" i="2"/>
  <c r="C58" i="2"/>
  <c r="B58" i="2"/>
  <c r="D57" i="2"/>
  <c r="C57" i="2"/>
  <c r="B57" i="2"/>
  <c r="D56" i="2"/>
  <c r="C56" i="2"/>
  <c r="B56" i="2"/>
  <c r="D55" i="2"/>
  <c r="C55" i="2"/>
  <c r="B55" i="2"/>
  <c r="D54" i="2"/>
  <c r="C54" i="2"/>
  <c r="B54" i="2"/>
  <c r="D53" i="2"/>
  <c r="C53" i="2"/>
  <c r="B53" i="2"/>
  <c r="D52" i="2"/>
  <c r="C52" i="2"/>
  <c r="B52" i="2"/>
  <c r="D51" i="2"/>
  <c r="C51" i="2"/>
  <c r="B51" i="2"/>
  <c r="D50" i="2"/>
  <c r="C50" i="2"/>
  <c r="B50" i="2"/>
  <c r="D49" i="2"/>
  <c r="C49" i="2"/>
  <c r="B49" i="2"/>
  <c r="D48" i="2"/>
  <c r="C48" i="2"/>
  <c r="B48" i="2"/>
  <c r="D47" i="2"/>
  <c r="C47" i="2"/>
  <c r="B47" i="2"/>
  <c r="D46" i="2"/>
  <c r="C46" i="2"/>
  <c r="B46" i="2"/>
  <c r="D45" i="2"/>
  <c r="C45" i="2"/>
  <c r="B45" i="2"/>
  <c r="D44" i="2"/>
  <c r="C44" i="2"/>
  <c r="B44" i="2"/>
  <c r="D43" i="2"/>
  <c r="C43" i="2"/>
  <c r="B43" i="2"/>
  <c r="D42" i="2"/>
  <c r="C42" i="2"/>
  <c r="B42" i="2"/>
  <c r="D41" i="2"/>
  <c r="C41" i="2"/>
  <c r="B41" i="2"/>
  <c r="D40" i="2"/>
  <c r="C40" i="2"/>
  <c r="B40" i="2"/>
  <c r="D39" i="2"/>
  <c r="C39" i="2"/>
  <c r="B39" i="2"/>
  <c r="D38" i="2"/>
  <c r="C38" i="2"/>
  <c r="B38" i="2"/>
  <c r="D37" i="2"/>
  <c r="C37" i="2"/>
  <c r="B37" i="2"/>
  <c r="D36" i="2"/>
  <c r="C36" i="2"/>
  <c r="B36" i="2"/>
  <c r="D35" i="2"/>
  <c r="C35" i="2"/>
  <c r="B35" i="2"/>
  <c r="D34" i="2"/>
  <c r="C34" i="2"/>
  <c r="B34" i="2"/>
  <c r="D33" i="2"/>
  <c r="C33" i="2"/>
  <c r="B33" i="2"/>
  <c r="D32" i="2"/>
  <c r="C32" i="2"/>
  <c r="B32" i="2"/>
  <c r="D31" i="2"/>
  <c r="C31" i="2"/>
  <c r="B31" i="2"/>
  <c r="D30" i="2"/>
  <c r="C30" i="2"/>
  <c r="B30" i="2"/>
  <c r="D29" i="2"/>
  <c r="C29" i="2"/>
  <c r="B29" i="2"/>
  <c r="D28" i="2"/>
  <c r="C28" i="2"/>
  <c r="B28" i="2"/>
  <c r="D27" i="2"/>
  <c r="C27" i="2"/>
  <c r="B27" i="2"/>
  <c r="D26" i="2"/>
  <c r="C26" i="2"/>
  <c r="B26" i="2"/>
  <c r="D25" i="2"/>
  <c r="C25" i="2"/>
  <c r="B25" i="2"/>
  <c r="D24" i="2"/>
  <c r="C24" i="2"/>
  <c r="B24" i="2"/>
  <c r="D23" i="2"/>
  <c r="C23" i="2"/>
  <c r="B23" i="2"/>
  <c r="D22" i="2"/>
  <c r="C22" i="2"/>
  <c r="B22" i="2"/>
  <c r="D21" i="2"/>
  <c r="C21" i="2"/>
  <c r="B21" i="2"/>
  <c r="D20" i="2"/>
  <c r="C20" i="2"/>
  <c r="B20" i="2"/>
  <c r="D19" i="2"/>
  <c r="C19" i="2"/>
  <c r="B19" i="2"/>
  <c r="D18" i="2"/>
  <c r="C18" i="2"/>
  <c r="B18" i="2"/>
  <c r="D17" i="2"/>
  <c r="C17" i="2"/>
  <c r="B17" i="2"/>
  <c r="D16" i="2"/>
  <c r="C16" i="2"/>
  <c r="B16" i="2"/>
  <c r="D15" i="2"/>
  <c r="C15" i="2"/>
  <c r="B15" i="2"/>
  <c r="D14" i="2"/>
  <c r="C14" i="2"/>
  <c r="B14" i="2"/>
  <c r="D13" i="2"/>
  <c r="C13" i="2"/>
  <c r="B13" i="2"/>
  <c r="D12" i="2"/>
  <c r="C12" i="2"/>
  <c r="B12" i="2"/>
  <c r="D11" i="2"/>
  <c r="C11" i="2"/>
  <c r="B11" i="2"/>
  <c r="D10" i="2"/>
  <c r="B10" i="2"/>
  <c r="G9" i="2"/>
  <c r="D9" i="2"/>
  <c r="C9" i="2"/>
  <c r="B9" i="2"/>
  <c r="D8" i="2"/>
  <c r="C8" i="2"/>
  <c r="B8" i="2"/>
  <c r="G7" i="2"/>
  <c r="D7" i="2"/>
  <c r="C7" i="2"/>
  <c r="B7" i="2"/>
  <c r="G6" i="2"/>
  <c r="D6" i="2"/>
  <c r="C6" i="2"/>
  <c r="B6" i="2"/>
  <c r="D5" i="2"/>
  <c r="C5" i="2"/>
  <c r="B5" i="2"/>
  <c r="H4" i="2"/>
  <c r="D4" i="2"/>
  <c r="C4" i="2"/>
  <c r="B4" i="2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G10" i="9" s="1"/>
  <c r="F508" i="1"/>
  <c r="G12" i="9" s="1"/>
  <c r="F507" i="1"/>
  <c r="F506" i="1"/>
  <c r="G41" i="9" s="1"/>
  <c r="F505" i="1"/>
  <c r="G49" i="9" s="1"/>
  <c r="F504" i="1"/>
  <c r="G30" i="9" s="1"/>
  <c r="F503" i="1"/>
  <c r="G40" i="9" s="1"/>
  <c r="F502" i="1"/>
  <c r="G54" i="9" s="1"/>
  <c r="F501" i="1"/>
  <c r="G53" i="9" s="1"/>
  <c r="F500" i="1"/>
  <c r="G42" i="9" s="1"/>
  <c r="F499" i="1"/>
  <c r="G19" i="9" s="1"/>
  <c r="F498" i="1"/>
  <c r="G22" i="9" s="1"/>
  <c r="F497" i="1"/>
  <c r="G28" i="9" s="1"/>
  <c r="F496" i="1"/>
  <c r="F495" i="1"/>
  <c r="F494" i="1"/>
  <c r="G38" i="9" s="1"/>
  <c r="F493" i="1"/>
  <c r="G52" i="9" s="1"/>
  <c r="F492" i="1"/>
  <c r="G26" i="9" s="1"/>
  <c r="F491" i="1"/>
  <c r="F490" i="1"/>
  <c r="G56" i="9" s="1"/>
  <c r="F489" i="1"/>
  <c r="G36" i="9" s="1"/>
  <c r="F488" i="1"/>
  <c r="G39" i="9" s="1"/>
  <c r="F487" i="1"/>
  <c r="G34" i="9" s="1"/>
  <c r="F486" i="1"/>
  <c r="G57" i="9" s="1"/>
  <c r="F485" i="1"/>
  <c r="G55" i="9" s="1"/>
  <c r="F484" i="1"/>
  <c r="G29" i="9" s="1"/>
  <c r="F483" i="1"/>
  <c r="G33" i="9" s="1"/>
  <c r="F482" i="1"/>
  <c r="G48" i="9" s="1"/>
  <c r="F481" i="1"/>
  <c r="G32" i="9" s="1"/>
  <c r="F480" i="1"/>
  <c r="G18" i="9" s="1"/>
  <c r="F479" i="1"/>
  <c r="G14" i="9" s="1"/>
  <c r="F478" i="1"/>
  <c r="G25" i="9" s="1"/>
  <c r="F477" i="1"/>
  <c r="G37" i="9" s="1"/>
  <c r="F476" i="1"/>
  <c r="G17" i="9" s="1"/>
  <c r="F475" i="1"/>
  <c r="G43" i="9" s="1"/>
  <c r="F474" i="1"/>
  <c r="G51" i="9" s="1"/>
  <c r="F473" i="1"/>
  <c r="G44" i="9" s="1"/>
  <c r="F472" i="1"/>
  <c r="G27" i="9" s="1"/>
  <c r="F471" i="1"/>
  <c r="G50" i="9" s="1"/>
  <c r="F470" i="1"/>
  <c r="F469" i="1"/>
  <c r="G16" i="9" s="1"/>
  <c r="F468" i="1"/>
  <c r="F467" i="1"/>
  <c r="F466" i="1"/>
  <c r="G24" i="9" s="1"/>
  <c r="F465" i="1"/>
  <c r="G46" i="9" s="1"/>
  <c r="F464" i="1"/>
  <c r="F463" i="1"/>
  <c r="G31" i="9" s="1"/>
  <c r="F462" i="1"/>
  <c r="G21" i="9" s="1"/>
  <c r="F461" i="1"/>
  <c r="G8" i="9" s="1"/>
  <c r="F460" i="1"/>
  <c r="G6" i="9" s="1"/>
  <c r="F459" i="1"/>
  <c r="G11" i="9" s="1"/>
  <c r="F458" i="1"/>
  <c r="G7" i="9" s="1"/>
  <c r="F457" i="1"/>
  <c r="G9" i="9" s="1"/>
  <c r="F456" i="1"/>
  <c r="G15" i="9" s="1"/>
  <c r="F455" i="1"/>
  <c r="G47" i="9" s="1"/>
  <c r="F454" i="1"/>
  <c r="G5" i="9" s="1"/>
  <c r="F453" i="1"/>
  <c r="F452" i="1"/>
  <c r="F451" i="1"/>
  <c r="G20" i="9" s="1"/>
  <c r="F450" i="1"/>
  <c r="F449" i="1"/>
  <c r="G23" i="9" s="1"/>
  <c r="F448" i="1"/>
  <c r="G4" i="9" s="1"/>
  <c r="F447" i="1"/>
  <c r="G13" i="9" s="1"/>
  <c r="F446" i="1"/>
  <c r="G45" i="9" s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G12" i="7"/>
  <c r="G6" i="7"/>
  <c r="G18" i="7"/>
  <c r="G20" i="7"/>
  <c r="G31" i="7"/>
  <c r="G41" i="7"/>
  <c r="G45" i="7"/>
  <c r="G21" i="7"/>
  <c r="G32" i="7"/>
  <c r="G38" i="7"/>
  <c r="G44" i="7"/>
  <c r="G22" i="7"/>
  <c r="G16" i="7"/>
  <c r="G28" i="7"/>
  <c r="G5" i="7"/>
  <c r="G15" i="7"/>
  <c r="G39" i="7"/>
  <c r="G25" i="7"/>
  <c r="G23" i="7"/>
  <c r="G26" i="7"/>
  <c r="G7" i="7"/>
  <c r="G24" i="7"/>
  <c r="G17" i="7"/>
  <c r="G35" i="7"/>
  <c r="G27" i="7"/>
  <c r="G10" i="7"/>
  <c r="G8" i="7"/>
  <c r="G42" i="7"/>
  <c r="G33" i="7"/>
  <c r="G9" i="7"/>
  <c r="G40" i="7"/>
  <c r="G13" i="7"/>
  <c r="G37" i="7"/>
  <c r="G4" i="7"/>
  <c r="G30" i="7"/>
  <c r="G19" i="7"/>
  <c r="G34" i="7"/>
  <c r="G43" i="7"/>
  <c r="G11" i="7"/>
  <c r="G29" i="7"/>
  <c r="G62" i="6"/>
  <c r="G65" i="6"/>
  <c r="G34" i="6"/>
  <c r="G48" i="6"/>
  <c r="G69" i="6"/>
  <c r="G70" i="6"/>
  <c r="G60" i="6"/>
  <c r="G68" i="6"/>
  <c r="G71" i="6"/>
  <c r="G9" i="6"/>
  <c r="G38" i="6"/>
  <c r="G39" i="6"/>
  <c r="G20" i="6"/>
  <c r="G49" i="6"/>
  <c r="G40" i="6"/>
  <c r="G24" i="6"/>
  <c r="G58" i="6"/>
  <c r="G55" i="6"/>
  <c r="G32" i="6"/>
  <c r="G46" i="6"/>
  <c r="G29" i="6"/>
  <c r="G15" i="6"/>
  <c r="G44" i="6"/>
  <c r="G27" i="6"/>
  <c r="G67" i="6"/>
  <c r="G66" i="6"/>
  <c r="G35" i="6"/>
  <c r="G45" i="6"/>
  <c r="G18" i="6"/>
  <c r="G16" i="6"/>
  <c r="G19" i="6"/>
  <c r="G26" i="6"/>
  <c r="G33" i="6"/>
  <c r="G28" i="6"/>
  <c r="G54" i="6"/>
  <c r="G43" i="6"/>
  <c r="G47" i="6"/>
  <c r="G5" i="6"/>
  <c r="G14" i="6"/>
  <c r="G57" i="6"/>
  <c r="G12" i="6"/>
  <c r="G22" i="6"/>
  <c r="G13" i="6"/>
  <c r="G61" i="6"/>
  <c r="G30" i="6"/>
  <c r="G51" i="6"/>
  <c r="G37" i="6"/>
  <c r="G64" i="6"/>
  <c r="G6" i="6"/>
  <c r="G7" i="6"/>
  <c r="G21" i="6"/>
  <c r="G17" i="6"/>
  <c r="G25" i="6"/>
  <c r="G10" i="6"/>
  <c r="G36" i="6"/>
  <c r="G23" i="6"/>
  <c r="G11" i="6"/>
  <c r="G59" i="6"/>
  <c r="G41" i="6"/>
  <c r="G52" i="6"/>
  <c r="G72" i="6"/>
  <c r="G53" i="6"/>
  <c r="G56" i="6"/>
  <c r="G42" i="6"/>
  <c r="G50" i="6"/>
  <c r="G4" i="6"/>
  <c r="G31" i="6"/>
  <c r="G8" i="6"/>
  <c r="G63" i="6"/>
  <c r="G52" i="5"/>
  <c r="G42" i="5"/>
  <c r="G43" i="5"/>
  <c r="G37" i="5"/>
  <c r="G34" i="5"/>
  <c r="G47" i="5"/>
  <c r="G18" i="5"/>
  <c r="G46" i="5"/>
  <c r="G23" i="5"/>
  <c r="G48" i="5"/>
  <c r="G36" i="5"/>
  <c r="G38" i="5"/>
  <c r="G8" i="5"/>
  <c r="G41" i="5"/>
  <c r="G44" i="5"/>
  <c r="G13" i="5"/>
  <c r="G27" i="5"/>
  <c r="G32" i="5"/>
  <c r="G51" i="5"/>
  <c r="G21" i="5"/>
  <c r="G30" i="5"/>
  <c r="G25" i="5"/>
  <c r="G26" i="5"/>
  <c r="G5" i="5"/>
  <c r="G35" i="5"/>
  <c r="G50" i="5"/>
  <c r="G22" i="5"/>
  <c r="G10" i="5"/>
  <c r="G6" i="5"/>
  <c r="G49" i="5"/>
  <c r="G19" i="5"/>
  <c r="G11" i="5"/>
  <c r="G20" i="5"/>
  <c r="G31" i="5"/>
  <c r="G4" i="5"/>
  <c r="G9" i="5"/>
  <c r="G16" i="5"/>
  <c r="G17" i="5"/>
  <c r="G12" i="5"/>
  <c r="G7" i="5"/>
  <c r="G15" i="5"/>
  <c r="G40" i="5"/>
  <c r="G24" i="5"/>
  <c r="G29" i="5"/>
  <c r="G28" i="5"/>
  <c r="G45" i="5"/>
  <c r="G39" i="5"/>
  <c r="G14" i="5"/>
  <c r="G48" i="4"/>
  <c r="G49" i="4"/>
  <c r="G58" i="4"/>
  <c r="G50" i="4"/>
  <c r="G45" i="4"/>
  <c r="G46" i="4"/>
  <c r="G20" i="4"/>
  <c r="G38" i="4"/>
  <c r="G57" i="4"/>
  <c r="G35" i="4"/>
  <c r="G36" i="4"/>
  <c r="G56" i="4"/>
  <c r="G44" i="4"/>
  <c r="G31" i="4"/>
  <c r="G10" i="4"/>
  <c r="G51" i="4"/>
  <c r="G43" i="4"/>
  <c r="G37" i="4"/>
  <c r="G23" i="4"/>
  <c r="G17" i="4"/>
  <c r="G24" i="4"/>
  <c r="G16" i="4"/>
  <c r="G42" i="4"/>
  <c r="G13" i="4"/>
  <c r="G39" i="4"/>
  <c r="G55" i="4"/>
  <c r="G29" i="4"/>
  <c r="G19" i="4"/>
  <c r="G53" i="4"/>
  <c r="G15" i="4"/>
  <c r="G54" i="4"/>
  <c r="G52" i="4"/>
  <c r="G7" i="4"/>
  <c r="G41" i="4"/>
  <c r="G34" i="4"/>
  <c r="G33" i="4"/>
  <c r="G4" i="4"/>
  <c r="G12" i="4"/>
  <c r="G27" i="4"/>
  <c r="G28" i="4"/>
  <c r="G32" i="4"/>
  <c r="G26" i="4"/>
  <c r="G6" i="4"/>
  <c r="G11" i="4"/>
  <c r="G8" i="4"/>
  <c r="G30" i="4"/>
  <c r="G18" i="4"/>
  <c r="G47" i="4"/>
  <c r="G25" i="4"/>
  <c r="G5" i="4"/>
  <c r="G22" i="4"/>
  <c r="G14" i="4"/>
  <c r="G9" i="4"/>
  <c r="G21" i="4"/>
  <c r="G62" i="2"/>
  <c r="G10" i="2"/>
  <c r="G69" i="2"/>
  <c r="G33" i="2"/>
  <c r="G27" i="2"/>
  <c r="G31" i="2"/>
  <c r="G16" i="2"/>
  <c r="G55" i="2"/>
  <c r="G34" i="2"/>
  <c r="G43" i="2"/>
  <c r="G21" i="2"/>
  <c r="G35" i="2"/>
  <c r="G42" i="2"/>
  <c r="G20" i="2"/>
  <c r="G36" i="2"/>
  <c r="G19" i="2"/>
  <c r="G63" i="2"/>
  <c r="G64" i="2"/>
  <c r="G40" i="2"/>
  <c r="G70" i="2"/>
  <c r="G37" i="2"/>
  <c r="G67" i="2"/>
  <c r="G68" i="2"/>
  <c r="G66" i="2"/>
  <c r="G50" i="2"/>
  <c r="G47" i="2"/>
  <c r="G49" i="2"/>
  <c r="G45" i="2"/>
  <c r="G51" i="2"/>
  <c r="G11" i="2"/>
  <c r="G61" i="2"/>
  <c r="G59" i="2"/>
  <c r="G25" i="2"/>
  <c r="G26" i="2"/>
  <c r="G15" i="2"/>
  <c r="G30" i="2"/>
  <c r="G56" i="2"/>
  <c r="G60" i="2"/>
  <c r="G38" i="2"/>
  <c r="G13" i="2"/>
  <c r="G65" i="2"/>
  <c r="G28" i="2"/>
  <c r="G41" i="2"/>
  <c r="G24" i="2"/>
  <c r="O22" i="1"/>
  <c r="N22" i="1" s="1"/>
  <c r="G4" i="2"/>
  <c r="O21" i="1"/>
  <c r="N21" i="1" s="1"/>
  <c r="G5" i="2"/>
  <c r="O20" i="1"/>
  <c r="N20" i="1" s="1"/>
  <c r="G44" i="2"/>
  <c r="O19" i="1"/>
  <c r="N19" i="1" s="1"/>
  <c r="G53" i="2"/>
  <c r="O18" i="1"/>
  <c r="N18" i="1" s="1"/>
  <c r="G52" i="2"/>
  <c r="O17" i="1"/>
  <c r="N17" i="1" s="1"/>
  <c r="G22" i="2"/>
  <c r="O16" i="1"/>
  <c r="N16" i="1" s="1"/>
  <c r="G29" i="2"/>
  <c r="O15" i="1"/>
  <c r="G23" i="2"/>
  <c r="G8" i="2"/>
  <c r="G54" i="2"/>
  <c r="G46" i="2"/>
  <c r="G32" i="2"/>
  <c r="G58" i="2"/>
  <c r="G18" i="2"/>
  <c r="G39" i="2"/>
  <c r="G17" i="2"/>
  <c r="G12" i="2"/>
  <c r="G14" i="2"/>
  <c r="G57" i="2"/>
  <c r="G40" i="4" l="1"/>
  <c r="G48" i="2"/>
  <c r="K1" i="2" s="1"/>
  <c r="H36" i="6"/>
  <c r="H26" i="6"/>
  <c r="H52" i="6"/>
  <c r="H71" i="6"/>
  <c r="H15" i="6"/>
  <c r="H20" i="6"/>
  <c r="H33" i="6"/>
  <c r="H43" i="6"/>
  <c r="H56" i="6"/>
  <c r="H37" i="6"/>
  <c r="H47" i="6"/>
  <c r="H12" i="6"/>
  <c r="H28" i="6"/>
  <c r="H44" i="6"/>
  <c r="H60" i="6"/>
  <c r="H14" i="6"/>
  <c r="H59" i="6"/>
  <c r="H72" i="6"/>
  <c r="H50" i="6"/>
  <c r="H9" i="6"/>
  <c r="H25" i="6"/>
  <c r="H41" i="6"/>
  <c r="H57" i="6"/>
  <c r="H17" i="6"/>
  <c r="H6" i="6"/>
  <c r="A6" i="6" s="1"/>
  <c r="H22" i="6"/>
  <c r="H38" i="6"/>
  <c r="H54" i="6"/>
  <c r="H70" i="6"/>
  <c r="H27" i="6"/>
  <c r="H18" i="6"/>
  <c r="H31" i="6"/>
  <c r="H19" i="6"/>
  <c r="H35" i="6"/>
  <c r="H51" i="6"/>
  <c r="H67" i="6"/>
  <c r="H49" i="6"/>
  <c r="H30" i="6"/>
  <c r="H11" i="6"/>
  <c r="H40" i="6"/>
  <c r="H53" i="6"/>
  <c r="H66" i="6"/>
  <c r="H16" i="6"/>
  <c r="H32" i="6"/>
  <c r="H48" i="6"/>
  <c r="H64" i="6"/>
  <c r="H46" i="6"/>
  <c r="H8" i="6"/>
  <c r="H21" i="6"/>
  <c r="H34" i="6"/>
  <c r="H63" i="6"/>
  <c r="H13" i="6"/>
  <c r="H29" i="6"/>
  <c r="H45" i="6"/>
  <c r="H61" i="6"/>
  <c r="H68" i="6"/>
  <c r="H65" i="6"/>
  <c r="H10" i="6"/>
  <c r="H42" i="6"/>
  <c r="H58" i="6"/>
  <c r="H62" i="6"/>
  <c r="H24" i="6"/>
  <c r="H69" i="6"/>
  <c r="H7" i="6"/>
  <c r="H23" i="6"/>
  <c r="H39" i="6"/>
  <c r="H55" i="6"/>
  <c r="H74" i="3"/>
  <c r="G74" i="3" s="1"/>
  <c r="H14" i="3"/>
  <c r="G14" i="3" s="1"/>
  <c r="H70" i="3"/>
  <c r="G70" i="3" s="1"/>
  <c r="H30" i="3"/>
  <c r="G30" i="3" s="1"/>
  <c r="H81" i="3"/>
  <c r="G81" i="3" s="1"/>
  <c r="H11" i="3"/>
  <c r="G11" i="3" s="1"/>
  <c r="H43" i="3"/>
  <c r="G43" i="3" s="1"/>
  <c r="H24" i="3"/>
  <c r="G24" i="3" s="1"/>
  <c r="H37" i="3"/>
  <c r="G37" i="3" s="1"/>
  <c r="H15" i="3"/>
  <c r="G15" i="3" s="1"/>
  <c r="H63" i="3"/>
  <c r="G63" i="3" s="1"/>
  <c r="H76" i="3"/>
  <c r="G76" i="3" s="1"/>
  <c r="H6" i="3"/>
  <c r="G6" i="3" s="1"/>
  <c r="H78" i="3"/>
  <c r="G78" i="3" s="1"/>
  <c r="H40" i="3"/>
  <c r="G40" i="3" s="1"/>
  <c r="H21" i="3"/>
  <c r="G21" i="3" s="1"/>
  <c r="H69" i="3"/>
  <c r="G69" i="3" s="1"/>
  <c r="H34" i="3"/>
  <c r="G34" i="3" s="1"/>
  <c r="H31" i="3"/>
  <c r="G31" i="3" s="1"/>
  <c r="H79" i="3"/>
  <c r="G79" i="3" s="1"/>
  <c r="H44" i="3"/>
  <c r="G44" i="3" s="1"/>
  <c r="H57" i="3"/>
  <c r="G57" i="3" s="1"/>
  <c r="H38" i="3"/>
  <c r="G38" i="3" s="1"/>
  <c r="H54" i="3"/>
  <c r="G54" i="3" s="1"/>
  <c r="H19" i="3"/>
  <c r="G19" i="3" s="1"/>
  <c r="H35" i="3"/>
  <c r="G35" i="3" s="1"/>
  <c r="H51" i="3"/>
  <c r="G51" i="3" s="1"/>
  <c r="H67" i="3"/>
  <c r="G67" i="3" s="1"/>
  <c r="H16" i="3"/>
  <c r="G16" i="3" s="1"/>
  <c r="H32" i="3"/>
  <c r="G32" i="3" s="1"/>
  <c r="H48" i="3"/>
  <c r="G48" i="3" s="1"/>
  <c r="H64" i="3"/>
  <c r="G64" i="3" s="1"/>
  <c r="H80" i="3"/>
  <c r="G80" i="3" s="1"/>
  <c r="H62" i="3"/>
  <c r="G62" i="3" s="1"/>
  <c r="H59" i="3"/>
  <c r="G59" i="3" s="1"/>
  <c r="H8" i="3"/>
  <c r="G8" i="3" s="1"/>
  <c r="H18" i="3"/>
  <c r="G18" i="3" s="1"/>
  <c r="H47" i="3"/>
  <c r="G47" i="3" s="1"/>
  <c r="H28" i="3"/>
  <c r="G28" i="3" s="1"/>
  <c r="H41" i="3"/>
  <c r="G41" i="3" s="1"/>
  <c r="H13" i="3"/>
  <c r="G13" i="3" s="1"/>
  <c r="H77" i="3"/>
  <c r="G77" i="3" s="1"/>
  <c r="H10" i="3"/>
  <c r="G10" i="3" s="1"/>
  <c r="H42" i="3"/>
  <c r="G42" i="3" s="1"/>
  <c r="H58" i="3"/>
  <c r="G58" i="3" s="1"/>
  <c r="H7" i="3"/>
  <c r="G7" i="3" s="1"/>
  <c r="H23" i="3"/>
  <c r="G23" i="3" s="1"/>
  <c r="H39" i="3"/>
  <c r="G39" i="3" s="1"/>
  <c r="H55" i="3"/>
  <c r="G55" i="3" s="1"/>
  <c r="H71" i="3"/>
  <c r="G71" i="3" s="1"/>
  <c r="H46" i="3"/>
  <c r="G46" i="3" s="1"/>
  <c r="H75" i="3"/>
  <c r="G75" i="3" s="1"/>
  <c r="H56" i="3"/>
  <c r="G56" i="3" s="1"/>
  <c r="H5" i="3"/>
  <c r="H66" i="3"/>
  <c r="G66" i="3" s="1"/>
  <c r="H12" i="3"/>
  <c r="G12" i="3" s="1"/>
  <c r="H9" i="3"/>
  <c r="G9" i="3" s="1"/>
  <c r="H22" i="3"/>
  <c r="G22" i="3" s="1"/>
  <c r="H29" i="3"/>
  <c r="G29" i="3" s="1"/>
  <c r="H61" i="3"/>
  <c r="G61" i="3" s="1"/>
  <c r="H20" i="3"/>
  <c r="G20" i="3" s="1"/>
  <c r="H36" i="3"/>
  <c r="G36" i="3" s="1"/>
  <c r="H52" i="3"/>
  <c r="G52" i="3" s="1"/>
  <c r="H68" i="3"/>
  <c r="G68" i="3" s="1"/>
  <c r="H27" i="3"/>
  <c r="G27" i="3" s="1"/>
  <c r="H72" i="3"/>
  <c r="G72" i="3" s="1"/>
  <c r="H53" i="3"/>
  <c r="G53" i="3" s="1"/>
  <c r="H50" i="3"/>
  <c r="G50" i="3" s="1"/>
  <c r="H60" i="3"/>
  <c r="G60" i="3" s="1"/>
  <c r="H25" i="3"/>
  <c r="G25" i="3" s="1"/>
  <c r="H73" i="3"/>
  <c r="G73" i="3" s="1"/>
  <c r="H45" i="3"/>
  <c r="G45" i="3" s="1"/>
  <c r="H26" i="3"/>
  <c r="G26" i="3" s="1"/>
  <c r="H17" i="3"/>
  <c r="G17" i="3" s="1"/>
  <c r="H33" i="3"/>
  <c r="G33" i="3" s="1"/>
  <c r="H49" i="3"/>
  <c r="G49" i="3" s="1"/>
  <c r="H65" i="3"/>
  <c r="G65" i="3" s="1"/>
  <c r="A6" i="9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H19" i="2"/>
  <c r="H51" i="2"/>
  <c r="H35" i="2"/>
  <c r="H70" i="2"/>
  <c r="H67" i="2"/>
  <c r="H64" i="2"/>
  <c r="H39" i="2"/>
  <c r="H55" i="2"/>
  <c r="H71" i="2"/>
  <c r="H20" i="2"/>
  <c r="H36" i="2"/>
  <c r="H52" i="2"/>
  <c r="H68" i="2"/>
  <c r="H32" i="2"/>
  <c r="H29" i="2"/>
  <c r="H10" i="2"/>
  <c r="H14" i="2"/>
  <c r="H11" i="2"/>
  <c r="H27" i="2"/>
  <c r="H59" i="2"/>
  <c r="H8" i="2"/>
  <c r="H24" i="2"/>
  <c r="H40" i="2"/>
  <c r="H56" i="2"/>
  <c r="H43" i="2"/>
  <c r="H5" i="2"/>
  <c r="A5" i="2" s="1"/>
  <c r="H21" i="2"/>
  <c r="H37" i="2"/>
  <c r="H53" i="2"/>
  <c r="H69" i="2"/>
  <c r="H18" i="2"/>
  <c r="H34" i="2"/>
  <c r="H50" i="2"/>
  <c r="H66" i="2"/>
  <c r="H16" i="2"/>
  <c r="H58" i="2"/>
  <c r="H7" i="2"/>
  <c r="H46" i="2"/>
  <c r="H15" i="2"/>
  <c r="H31" i="2"/>
  <c r="H47" i="2"/>
  <c r="H63" i="2"/>
  <c r="H48" i="2"/>
  <c r="H61" i="2"/>
  <c r="H23" i="2"/>
  <c r="H17" i="2"/>
  <c r="H65" i="2"/>
  <c r="H44" i="2"/>
  <c r="H13" i="2"/>
  <c r="H26" i="2"/>
  <c r="H33" i="2"/>
  <c r="H30" i="2"/>
  <c r="H12" i="2"/>
  <c r="H9" i="2"/>
  <c r="H25" i="2"/>
  <c r="H41" i="2"/>
  <c r="H57" i="2"/>
  <c r="H45" i="2"/>
  <c r="H42" i="2"/>
  <c r="H49" i="2"/>
  <c r="H62" i="2"/>
  <c r="H28" i="2"/>
  <c r="H60" i="2"/>
  <c r="H6" i="2"/>
  <c r="H22" i="2"/>
  <c r="H38" i="2"/>
  <c r="H54" i="2"/>
  <c r="A6" i="7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N15" i="1"/>
  <c r="O23" i="1"/>
  <c r="A6" i="8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S66" i="1"/>
  <c r="A7" i="6" l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G5" i="3"/>
  <c r="G4" i="3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S137" i="1"/>
  <c r="S477" i="1"/>
  <c r="S83" i="1"/>
  <c r="S173" i="1"/>
  <c r="S447" i="1"/>
  <c r="S142" i="1"/>
  <c r="J353" i="1"/>
  <c r="J603" i="1"/>
  <c r="J511" i="1"/>
  <c r="S308" i="1"/>
  <c r="J54" i="1"/>
  <c r="J597" i="1"/>
  <c r="S287" i="1"/>
  <c r="J271" i="1"/>
  <c r="S396" i="1"/>
  <c r="J554" i="1"/>
  <c r="S352" i="1"/>
  <c r="J503" i="1"/>
  <c r="S246" i="1"/>
  <c r="J333" i="1"/>
  <c r="J451" i="1"/>
  <c r="S20" i="1"/>
  <c r="J404" i="1"/>
  <c r="J478" i="1"/>
  <c r="J214" i="1"/>
  <c r="J376" i="1"/>
  <c r="S449" i="1"/>
  <c r="J474" i="1"/>
  <c r="S542" i="1"/>
  <c r="S85" i="1"/>
  <c r="J97" i="1"/>
  <c r="J100" i="1"/>
  <c r="J423" i="1"/>
  <c r="J172" i="1"/>
  <c r="S285" i="1"/>
  <c r="S433" i="1"/>
  <c r="J431" i="1"/>
  <c r="S454" i="1"/>
  <c r="S297" i="1"/>
  <c r="J35" i="1"/>
  <c r="J610" i="1"/>
  <c r="J466" i="1"/>
  <c r="J515" i="1"/>
  <c r="J4" i="1"/>
  <c r="J545" i="1"/>
  <c r="J55" i="1"/>
  <c r="S419" i="1"/>
  <c r="J316" i="1"/>
  <c r="J67" i="1"/>
  <c r="J541" i="1"/>
  <c r="S274" i="1"/>
  <c r="S503" i="1"/>
  <c r="S436" i="1"/>
  <c r="J290" i="1"/>
  <c r="J486" i="1"/>
  <c r="S201" i="1"/>
  <c r="J274" i="1"/>
  <c r="J606" i="1"/>
  <c r="S512" i="1"/>
  <c r="S267" i="1"/>
  <c r="J292" i="1"/>
  <c r="S345" i="1"/>
  <c r="S38" i="1"/>
  <c r="S455" i="1"/>
  <c r="J576" i="1"/>
  <c r="J157" i="1"/>
  <c r="J372" i="1"/>
  <c r="S210" i="1"/>
  <c r="S62" i="1"/>
  <c r="S382" i="1"/>
  <c r="S391" i="1"/>
  <c r="J112" i="1"/>
  <c r="J241" i="1"/>
  <c r="S535" i="1"/>
  <c r="J213" i="1"/>
  <c r="S571" i="1"/>
  <c r="J485" i="1"/>
  <c r="S375" i="1"/>
  <c r="J393" i="1"/>
  <c r="S373" i="1"/>
  <c r="J429" i="1"/>
  <c r="J325" i="1"/>
  <c r="J433" i="1"/>
  <c r="J2" i="1"/>
  <c r="J405" i="1"/>
  <c r="S166" i="1"/>
  <c r="S459" i="1"/>
  <c r="S238" i="1"/>
  <c r="S247" i="1"/>
  <c r="S467" i="1"/>
  <c r="S179" i="1"/>
  <c r="S578" i="1"/>
  <c r="J131" i="1"/>
  <c r="J192" i="1"/>
  <c r="S141" i="1"/>
  <c r="J129" i="1"/>
  <c r="S606" i="1"/>
  <c r="S74" i="1"/>
  <c r="S609" i="1"/>
  <c r="S49" i="1"/>
  <c r="S473" i="1"/>
  <c r="S161" i="1"/>
  <c r="S570" i="1"/>
  <c r="J282" i="1"/>
  <c r="J445" i="1"/>
  <c r="J64" i="1"/>
  <c r="J13" i="1"/>
  <c r="S131" i="1"/>
  <c r="J352" i="1"/>
  <c r="J505" i="1"/>
  <c r="S261" i="1"/>
  <c r="J432" i="1"/>
  <c r="S43" i="1"/>
  <c r="S88" i="1"/>
  <c r="S258" i="1"/>
  <c r="S264" i="1"/>
  <c r="S528" i="1"/>
  <c r="S567" i="1"/>
  <c r="J477" i="1"/>
  <c r="J34" i="1"/>
  <c r="S402" i="1"/>
  <c r="J251" i="1"/>
  <c r="S363" i="1"/>
  <c r="J158" i="1"/>
  <c r="S389" i="1"/>
  <c r="J350" i="1"/>
  <c r="S237" i="1"/>
  <c r="S222" i="1"/>
  <c r="J602" i="1"/>
  <c r="J133" i="1"/>
  <c r="S185" i="1"/>
  <c r="J317" i="1"/>
  <c r="J434" i="1"/>
  <c r="J80" i="1"/>
  <c r="S444" i="1"/>
  <c r="J232" i="1"/>
  <c r="J388" i="1"/>
  <c r="S314" i="1"/>
  <c r="J345" i="1"/>
  <c r="S25" i="1"/>
  <c r="S338" i="1"/>
  <c r="J228" i="1"/>
  <c r="S496" i="1"/>
  <c r="S461" i="1"/>
  <c r="S568" i="1"/>
  <c r="S262" i="1"/>
  <c r="J560" i="1"/>
  <c r="S342" i="1"/>
  <c r="S341" i="1"/>
  <c r="S149" i="1"/>
  <c r="J577" i="1"/>
  <c r="J174" i="1"/>
  <c r="S194" i="1"/>
  <c r="S410" i="1"/>
  <c r="J111" i="1"/>
  <c r="S55" i="1"/>
  <c r="J179" i="1"/>
  <c r="J265" i="1"/>
  <c r="J39" i="1"/>
  <c r="S132" i="1"/>
  <c r="J166" i="1"/>
  <c r="J151" i="1"/>
  <c r="J62" i="1"/>
  <c r="J72" i="1"/>
  <c r="J21" i="1"/>
  <c r="J301" i="1"/>
  <c r="S531" i="1"/>
  <c r="S215" i="1"/>
  <c r="J311" i="1"/>
  <c r="S505" i="1"/>
  <c r="S234" i="1"/>
  <c r="S150" i="1"/>
  <c r="J304" i="1"/>
  <c r="J507" i="1"/>
  <c r="S128" i="1"/>
  <c r="J225" i="1"/>
  <c r="S45" i="1"/>
  <c r="S492" i="1"/>
  <c r="S171" i="1"/>
  <c r="J320" i="1"/>
  <c r="S6" i="1"/>
  <c r="J502" i="1"/>
  <c r="S127" i="1"/>
  <c r="J581" i="1"/>
  <c r="J239" i="1"/>
  <c r="S440" i="1"/>
  <c r="J531" i="1"/>
  <c r="S145" i="1"/>
  <c r="J607" i="1"/>
  <c r="S244" i="1"/>
  <c r="J285" i="1"/>
  <c r="S16" i="1"/>
  <c r="S27" i="1"/>
  <c r="S293" i="1"/>
  <c r="S456" i="1"/>
  <c r="S140" i="1"/>
  <c r="S368" i="1"/>
  <c r="J370" i="1"/>
  <c r="J76" i="1"/>
  <c r="S353" i="1"/>
  <c r="S60" i="1"/>
  <c r="S331" i="1"/>
  <c r="S86" i="1"/>
  <c r="S307" i="1"/>
  <c r="J418" i="1"/>
  <c r="J230" i="1"/>
  <c r="S254" i="1"/>
  <c r="J25" i="1"/>
  <c r="S538" i="1"/>
  <c r="S202" i="1"/>
  <c r="J532" i="1"/>
  <c r="S107" i="1"/>
  <c r="J519" i="1"/>
  <c r="J563" i="1"/>
  <c r="J149" i="1"/>
  <c r="J201" i="1"/>
  <c r="S475" i="1"/>
  <c r="J382" i="1"/>
  <c r="S182" i="1"/>
  <c r="J493" i="1"/>
  <c r="S80" i="1"/>
  <c r="S411" i="1"/>
  <c r="S111" i="1"/>
  <c r="S529" i="1"/>
  <c r="J276" i="1"/>
  <c r="J564" i="1"/>
  <c r="S253" i="1"/>
  <c r="S70" i="1"/>
  <c r="J548" i="1"/>
  <c r="J190" i="1"/>
  <c r="J110" i="1"/>
  <c r="J281" i="1"/>
  <c r="J318" i="1"/>
  <c r="J135" i="1"/>
  <c r="S29" i="1"/>
  <c r="J242" i="1"/>
  <c r="S243" i="1"/>
  <c r="S519" i="1"/>
  <c r="S135" i="1"/>
  <c r="S278" i="1"/>
  <c r="J341" i="1"/>
  <c r="S359" i="1"/>
  <c r="S591" i="1"/>
  <c r="S452" i="1"/>
  <c r="J384" i="1"/>
  <c r="S41" i="1"/>
  <c r="S118" i="1"/>
  <c r="S276" i="1"/>
  <c r="S302" i="1"/>
  <c r="S42" i="1"/>
  <c r="S59" i="1"/>
  <c r="J329" i="1"/>
  <c r="S165" i="1"/>
  <c r="S558" i="1"/>
  <c r="S429" i="1"/>
  <c r="J298" i="1"/>
  <c r="J552" i="1"/>
  <c r="S199" i="1"/>
  <c r="S122" i="1"/>
  <c r="S340" i="1"/>
  <c r="J45" i="1"/>
  <c r="S303" i="1"/>
  <c r="J465" i="1"/>
  <c r="J546" i="1"/>
  <c r="S348" i="1"/>
  <c r="J396" i="1"/>
  <c r="J188" i="1"/>
  <c r="S187" i="1"/>
  <c r="S466" i="1"/>
  <c r="S527" i="1"/>
  <c r="S78" i="1"/>
  <c r="J398" i="1"/>
  <c r="J23" i="1"/>
  <c r="J335" i="1"/>
  <c r="S354" i="1"/>
  <c r="S164" i="1"/>
  <c r="J9" i="1"/>
  <c r="S117" i="1"/>
  <c r="S260" i="1"/>
  <c r="S509" i="1"/>
  <c r="S2" i="1"/>
  <c r="S229" i="1"/>
  <c r="S144" i="1"/>
  <c r="J497" i="1"/>
  <c r="J305" i="1"/>
  <c r="S17" i="1"/>
  <c r="J293" i="1"/>
  <c r="J165" i="1"/>
  <c r="J123" i="1"/>
  <c r="S192" i="1"/>
  <c r="J469" i="1"/>
  <c r="S5" i="1"/>
  <c r="J309" i="1"/>
  <c r="J435" i="1"/>
  <c r="S553" i="1"/>
  <c r="S601" i="1"/>
  <c r="J178" i="1"/>
  <c r="J109" i="1"/>
  <c r="J180" i="1"/>
  <c r="J49" i="1"/>
  <c r="S30" i="1"/>
  <c r="S212" i="1"/>
  <c r="S438" i="1"/>
  <c r="S103" i="1"/>
  <c r="J381" i="1"/>
  <c r="S272" i="1"/>
  <c r="J578" i="1"/>
  <c r="J69" i="1"/>
  <c r="J99" i="1"/>
  <c r="S156" i="1"/>
  <c r="J468" i="1"/>
  <c r="J338" i="1"/>
  <c r="J369" i="1"/>
  <c r="J215" i="1"/>
  <c r="J360" i="1"/>
  <c r="S294" i="1"/>
  <c r="J44" i="1"/>
  <c r="S232" i="1"/>
  <c r="J163" i="1"/>
  <c r="J258" i="1"/>
  <c r="J104" i="1"/>
  <c r="J121" i="1"/>
  <c r="J46" i="1"/>
  <c r="J373" i="1"/>
  <c r="S96" i="1"/>
  <c r="J436" i="1"/>
  <c r="S4" i="1"/>
  <c r="J37" i="1"/>
  <c r="J272" i="1"/>
  <c r="S44" i="1"/>
  <c r="J294" i="1"/>
  <c r="J277" i="1"/>
  <c r="S330" i="1"/>
  <c r="S82" i="1"/>
  <c r="S485" i="1"/>
  <c r="S100" i="1"/>
  <c r="J148" i="1"/>
  <c r="J155" i="1"/>
  <c r="J164" i="1"/>
  <c r="J77" i="1"/>
  <c r="J428" i="1"/>
  <c r="J336" i="1"/>
  <c r="J70" i="1"/>
  <c r="S167" i="1"/>
  <c r="S68" i="1"/>
  <c r="J75" i="1"/>
  <c r="S75" i="1"/>
  <c r="S420" i="1"/>
  <c r="J83" i="1"/>
  <c r="S414" i="1"/>
  <c r="J409" i="1"/>
  <c r="J91" i="1"/>
  <c r="J108" i="1"/>
  <c r="J119" i="1"/>
  <c r="S220" i="1"/>
  <c r="J367" i="1"/>
  <c r="J539" i="1"/>
  <c r="J146" i="1"/>
  <c r="S195" i="1"/>
  <c r="S583" i="1"/>
  <c r="J438" i="1"/>
  <c r="J422" i="1"/>
  <c r="S412" i="1"/>
  <c r="S9" i="1"/>
  <c r="J492" i="1"/>
  <c r="J475" i="1"/>
  <c r="S434" i="1"/>
  <c r="J181" i="1"/>
  <c r="J182" i="1"/>
  <c r="J73" i="1"/>
  <c r="J417" i="1"/>
  <c r="S403" i="1"/>
  <c r="S67" i="1"/>
  <c r="J496" i="1"/>
  <c r="J344" i="1"/>
  <c r="S343" i="1"/>
  <c r="J288" i="1"/>
  <c r="S188" i="1"/>
  <c r="J363" i="1"/>
  <c r="J463" i="1"/>
  <c r="S291" i="1"/>
  <c r="S349" i="1"/>
  <c r="S26" i="1"/>
  <c r="S310" i="1"/>
  <c r="J604" i="1"/>
  <c r="J454" i="1"/>
  <c r="S392" i="1"/>
  <c r="S604" i="1"/>
  <c r="J355" i="1"/>
  <c r="S265" i="1"/>
  <c r="J413" i="1"/>
  <c r="S548" i="1"/>
  <c r="J594" i="1"/>
  <c r="J130" i="1"/>
  <c r="S337" i="1"/>
  <c r="J244" i="1"/>
  <c r="S162" i="1"/>
  <c r="S453" i="1"/>
  <c r="J453" i="1"/>
  <c r="S465" i="1"/>
  <c r="J189" i="1"/>
  <c r="J250" i="1"/>
  <c r="S259" i="1"/>
  <c r="S301" i="1"/>
  <c r="J568" i="1"/>
  <c r="J273" i="1"/>
  <c r="S266" i="1"/>
  <c r="S543" i="1"/>
  <c r="S587" i="1"/>
  <c r="S398" i="1"/>
  <c r="J56" i="1"/>
  <c r="J542" i="1"/>
  <c r="J5" i="1"/>
  <c r="S500" i="1"/>
  <c r="J611" i="1"/>
  <c r="J78" i="1"/>
  <c r="J383" i="1"/>
  <c r="S191" i="1"/>
  <c r="S540" i="1"/>
  <c r="S61" i="1"/>
  <c r="S421" i="1"/>
  <c r="S431" i="1"/>
  <c r="S119" i="1"/>
  <c r="J211" i="1"/>
  <c r="S532" i="1"/>
  <c r="J609" i="1"/>
  <c r="J223" i="1"/>
  <c r="J570" i="1"/>
  <c r="S109" i="1"/>
  <c r="J553" i="1"/>
  <c r="S306" i="1"/>
  <c r="S576" i="1"/>
  <c r="J489" i="1"/>
  <c r="S607" i="1"/>
  <c r="S457" i="1"/>
  <c r="S50" i="1"/>
  <c r="J587" i="1"/>
  <c r="J259" i="1"/>
  <c r="S324" i="1"/>
  <c r="J173" i="1"/>
  <c r="S479" i="1"/>
  <c r="S592" i="1"/>
  <c r="S163" i="1"/>
  <c r="J424" i="1"/>
  <c r="S462" i="1"/>
  <c r="J235" i="1"/>
  <c r="J198" i="1"/>
  <c r="J457" i="1"/>
  <c r="S534" i="1"/>
  <c r="J512" i="1"/>
  <c r="S559" i="1"/>
  <c r="S54" i="1"/>
  <c r="J218" i="1"/>
  <c r="S495" i="1"/>
  <c r="J184" i="1"/>
  <c r="J556" i="1"/>
  <c r="S442" i="1"/>
  <c r="S200" i="1"/>
  <c r="J168" i="1"/>
  <c r="J51" i="1"/>
  <c r="S504" i="1"/>
  <c r="S326" i="1"/>
  <c r="J569" i="1"/>
  <c r="S446" i="1"/>
  <c r="S551" i="1"/>
  <c r="S521" i="1"/>
  <c r="J187" i="1"/>
  <c r="S147" i="1"/>
  <c r="J362" i="1"/>
  <c r="J395" i="1"/>
  <c r="J221" i="1"/>
  <c r="S71" i="1"/>
  <c r="J337" i="1"/>
  <c r="J571" i="1"/>
  <c r="S518" i="1"/>
  <c r="S102" i="1"/>
  <c r="J385" i="1"/>
  <c r="J537" i="1"/>
  <c r="S418" i="1"/>
  <c r="S405" i="1"/>
  <c r="J459" i="1"/>
  <c r="S448" i="1"/>
  <c r="J58" i="1"/>
  <c r="J488" i="1"/>
  <c r="J199" i="1"/>
  <c r="S257" i="1"/>
  <c r="S282" i="1"/>
  <c r="S508" i="1"/>
  <c r="J400" i="1"/>
  <c r="S557" i="1"/>
  <c r="J82" i="1"/>
  <c r="S362" i="1"/>
  <c r="S121" i="1"/>
  <c r="S184" i="1"/>
  <c r="S498" i="1"/>
  <c r="J441" i="1"/>
  <c r="J575" i="1"/>
  <c r="J28" i="1"/>
  <c r="J115" i="1"/>
  <c r="S415" i="1"/>
  <c r="S37" i="1"/>
  <c r="J19" i="1"/>
  <c r="J473" i="1"/>
  <c r="J116" i="1"/>
  <c r="S370" i="1"/>
  <c r="J150" i="1"/>
  <c r="J530" i="1"/>
  <c r="J371" i="1"/>
  <c r="J267" i="1"/>
  <c r="J220" i="1"/>
  <c r="S554" i="1"/>
  <c r="S582" i="1"/>
  <c r="J479" i="1"/>
  <c r="J175" i="1"/>
  <c r="S383" i="1"/>
  <c r="J107" i="1"/>
  <c r="J196" i="1"/>
  <c r="J416" i="1"/>
  <c r="S233" i="1"/>
  <c r="J266" i="1"/>
  <c r="J300" i="1"/>
  <c r="S77" i="1"/>
  <c r="J402" i="1"/>
  <c r="S380" i="1"/>
  <c r="J216" i="1"/>
  <c r="J200" i="1"/>
  <c r="J586" i="1"/>
  <c r="J12" i="1"/>
  <c r="J144" i="1"/>
  <c r="S424" i="1"/>
  <c r="S123" i="1"/>
  <c r="S298" i="1"/>
  <c r="J52" i="1"/>
  <c r="J461" i="1"/>
  <c r="J42" i="1"/>
  <c r="J500" i="1"/>
  <c r="J141" i="1"/>
  <c r="S376" i="1"/>
  <c r="J425" i="1"/>
  <c r="J124" i="1"/>
  <c r="S209" i="1"/>
  <c r="J420" i="1"/>
  <c r="S93" i="1"/>
  <c r="J57" i="1"/>
  <c r="J14" i="1"/>
  <c r="S39" i="1"/>
  <c r="S425" i="1"/>
  <c r="S211" i="1"/>
  <c r="J60" i="1"/>
  <c r="J516" i="1"/>
  <c r="J339" i="1"/>
  <c r="S483" i="1"/>
  <c r="J508" i="1"/>
  <c r="J264" i="1"/>
  <c r="J322" i="1"/>
  <c r="J113" i="1"/>
  <c r="J443" i="1"/>
  <c r="J208" i="1"/>
  <c r="S40" i="1"/>
  <c r="S319" i="1"/>
  <c r="J302" i="1"/>
  <c r="J30" i="1"/>
  <c r="S8" i="1"/>
  <c r="S328" i="1"/>
  <c r="J126" i="1"/>
  <c r="S384" i="1"/>
  <c r="S494" i="1"/>
  <c r="S335" i="1"/>
  <c r="J284" i="1"/>
  <c r="S304" i="1"/>
  <c r="S400" i="1"/>
  <c r="J601" i="1"/>
  <c r="S586" i="1"/>
  <c r="J351" i="1"/>
  <c r="S81" i="1"/>
  <c r="S332" i="1"/>
  <c r="S523" i="1"/>
  <c r="J523" i="1"/>
  <c r="S432" i="1"/>
  <c r="J15" i="1"/>
  <c r="J43" i="1"/>
  <c r="J437" i="1"/>
  <c r="S230" i="1"/>
  <c r="S513" i="1"/>
  <c r="S596" i="1"/>
  <c r="S318" i="1"/>
  <c r="S469" i="1"/>
  <c r="J249" i="1"/>
  <c r="J210" i="1"/>
  <c r="S514" i="1"/>
  <c r="J36" i="1"/>
  <c r="J303" i="1"/>
  <c r="J543" i="1"/>
  <c r="S94" i="1"/>
  <c r="S136" i="1"/>
  <c r="S305" i="1"/>
  <c r="J343" i="1"/>
  <c r="J472" i="1"/>
  <c r="S493" i="1"/>
  <c r="J562" i="1"/>
  <c r="J487" i="1"/>
  <c r="J379" i="1"/>
  <c r="J340" i="1"/>
  <c r="J368" i="1"/>
  <c r="S522" i="1"/>
  <c r="S365" i="1"/>
  <c r="J238" i="1"/>
  <c r="J87" i="1"/>
  <c r="S379" i="1"/>
  <c r="J291" i="1"/>
  <c r="S344" i="1"/>
  <c r="S228" i="1"/>
  <c r="S189" i="1"/>
  <c r="S112" i="1"/>
  <c r="J464" i="1"/>
  <c r="J517" i="1"/>
  <c r="J342" i="1"/>
  <c r="S575" i="1"/>
  <c r="S84" i="1"/>
  <c r="J204" i="1"/>
  <c r="J105" i="1"/>
  <c r="S221" i="1"/>
  <c r="S393" i="1"/>
  <c r="S435" i="1"/>
  <c r="S602" i="1"/>
  <c r="J415" i="1"/>
  <c r="J262" i="1"/>
  <c r="S539" i="1"/>
  <c r="S439" i="1"/>
  <c r="J481" i="1"/>
  <c r="S371" i="1"/>
  <c r="J92" i="1"/>
  <c r="S422" i="1"/>
  <c r="S97" i="1"/>
  <c r="S19" i="1"/>
  <c r="J574" i="1"/>
  <c r="J427" i="1"/>
  <c r="J387" i="1"/>
  <c r="S125" i="1"/>
  <c r="J588" i="1"/>
  <c r="J374" i="1"/>
  <c r="J452" i="1"/>
  <c r="J456" i="1"/>
  <c r="S281" i="1"/>
  <c r="J440" i="1"/>
  <c r="J399" i="1"/>
  <c r="S270" i="1"/>
  <c r="S271" i="1"/>
  <c r="S280" i="1"/>
  <c r="J297" i="1"/>
  <c r="S594" i="1"/>
  <c r="S279" i="1"/>
  <c r="J494" i="1"/>
  <c r="J169" i="1"/>
  <c r="S443" i="1"/>
  <c r="J590" i="1"/>
  <c r="J170" i="1"/>
  <c r="S91" i="1"/>
  <c r="J122" i="1"/>
  <c r="J550" i="1"/>
  <c r="J524" i="1"/>
  <c r="J140" i="1"/>
  <c r="J593" i="1"/>
  <c r="J310" i="1"/>
  <c r="J79" i="1"/>
  <c r="S154" i="1"/>
  <c r="S550" i="1"/>
  <c r="S388" i="1"/>
  <c r="J11" i="1"/>
  <c r="J397" i="1"/>
  <c r="S22" i="1"/>
  <c r="S159" i="1"/>
  <c r="S385" i="1"/>
  <c r="J286" i="1"/>
  <c r="J538" i="1"/>
  <c r="S239" i="1"/>
  <c r="J483" i="1"/>
  <c r="J595" i="1"/>
  <c r="J143" i="1"/>
  <c r="S160" i="1"/>
  <c r="S23" i="1"/>
  <c r="S197" i="1"/>
  <c r="S56" i="1"/>
  <c r="S14" i="1"/>
  <c r="S105" i="1"/>
  <c r="J154" i="1"/>
  <c r="J324" i="1"/>
  <c r="J10" i="1"/>
  <c r="J510" i="1"/>
  <c r="S476" i="1"/>
  <c r="J183" i="1"/>
  <c r="J103" i="1"/>
  <c r="J394" i="1"/>
  <c r="S120" i="1"/>
  <c r="J565" i="1"/>
  <c r="S312" i="1"/>
  <c r="S458" i="1"/>
  <c r="S564" i="1"/>
  <c r="J534" i="1"/>
  <c r="S275" i="1"/>
  <c r="J410" i="1"/>
  <c r="S186" i="1"/>
  <c r="J231" i="1"/>
  <c r="S491" i="1"/>
  <c r="S79" i="1"/>
  <c r="J366" i="1"/>
  <c r="S502" i="1"/>
  <c r="J142" i="1"/>
  <c r="J527" i="1"/>
  <c r="S552" i="1"/>
  <c r="S426" i="1"/>
  <c r="J248" i="1"/>
  <c r="J84" i="1"/>
  <c r="J528" i="1"/>
  <c r="S511" i="1"/>
  <c r="J71" i="1"/>
  <c r="S203" i="1"/>
  <c r="S90" i="1"/>
  <c r="S501" i="1"/>
  <c r="S36" i="1"/>
  <c r="J63" i="1"/>
  <c r="S12" i="1"/>
  <c r="S273" i="1"/>
  <c r="S430" i="1"/>
  <c r="S295" i="1"/>
  <c r="J308" i="1"/>
  <c r="S336" i="1"/>
  <c r="S386" i="1"/>
  <c r="J53" i="1"/>
  <c r="S357" i="1"/>
  <c r="S242" i="1"/>
  <c r="S283" i="1"/>
  <c r="S169" i="1"/>
  <c r="S480" i="1"/>
  <c r="S549" i="1"/>
  <c r="S610" i="1"/>
  <c r="J27" i="1"/>
  <c r="S406" i="1"/>
  <c r="S334" i="1"/>
  <c r="S205" i="1"/>
  <c r="J145" i="1"/>
  <c r="S481" i="1"/>
  <c r="S214" i="1"/>
  <c r="J128" i="1"/>
  <c r="J612" i="1"/>
  <c r="J557" i="1"/>
  <c r="S565" i="1"/>
  <c r="J48" i="1"/>
  <c r="J520" i="1"/>
  <c r="S268" i="1"/>
  <c r="S225" i="1"/>
  <c r="S143" i="1"/>
  <c r="J608" i="1"/>
  <c r="S13" i="1"/>
  <c r="J421" i="1"/>
  <c r="J498" i="1"/>
  <c r="S561" i="1"/>
  <c r="S441" i="1"/>
  <c r="J283" i="1"/>
  <c r="J247" i="1"/>
  <c r="J332" i="1"/>
  <c r="S605" i="1"/>
  <c r="J455" i="1"/>
  <c r="J346" i="1"/>
  <c r="S21" i="1"/>
  <c r="J243" i="1"/>
  <c r="J263" i="1"/>
  <c r="J321" i="1"/>
  <c r="S516" i="1"/>
  <c r="S277" i="1"/>
  <c r="J501" i="1"/>
  <c r="S170" i="1"/>
  <c r="J269" i="1"/>
  <c r="S524" i="1"/>
  <c r="J127" i="1"/>
  <c r="S216" i="1"/>
  <c r="J412" i="1"/>
  <c r="J378" i="1"/>
  <c r="J287" i="1"/>
  <c r="S218" i="1"/>
  <c r="J499" i="1"/>
  <c r="J95" i="1"/>
  <c r="J94" i="1"/>
  <c r="S11" i="1"/>
  <c r="S152" i="1"/>
  <c r="J256" i="1"/>
  <c r="S73" i="1"/>
  <c r="S174" i="1"/>
  <c r="J167" i="1"/>
  <c r="J330" i="1"/>
  <c r="J207" i="1"/>
  <c r="S168" i="1"/>
  <c r="S333" i="1"/>
  <c r="J509" i="1"/>
  <c r="J447" i="1"/>
  <c r="S351" i="1"/>
  <c r="J596" i="1"/>
  <c r="J245" i="1"/>
  <c r="J255" i="1"/>
  <c r="J319" i="1"/>
  <c r="J132" i="1"/>
  <c r="S315" i="1"/>
  <c r="J580" i="1"/>
  <c r="S47" i="1"/>
  <c r="S250" i="1"/>
  <c r="J354" i="1"/>
  <c r="J328" i="1"/>
  <c r="S472" i="1"/>
  <c r="S603" i="1"/>
  <c r="J236" i="1"/>
  <c r="J38" i="1"/>
  <c r="S89" i="1"/>
  <c r="J177" i="1"/>
  <c r="J203" i="1"/>
  <c r="S468" i="1"/>
  <c r="S236" i="1"/>
  <c r="J314" i="1"/>
  <c r="J253" i="1"/>
  <c r="J65" i="1"/>
  <c r="S487" i="1"/>
  <c r="J32" i="1"/>
  <c r="J334" i="1"/>
  <c r="J93" i="1"/>
  <c r="S52" i="1"/>
  <c r="J358" i="1"/>
  <c r="S360" i="1"/>
  <c r="S525" i="1"/>
  <c r="J299" i="1"/>
  <c r="J31" i="1"/>
  <c r="J544" i="1"/>
  <c r="J101" i="1"/>
  <c r="J147" i="1"/>
  <c r="S300" i="1"/>
  <c r="J439" i="1"/>
  <c r="S488" i="1"/>
  <c r="J392" i="1"/>
  <c r="J547" i="1"/>
  <c r="J40" i="1"/>
  <c r="S175" i="1"/>
  <c r="S64" i="1"/>
  <c r="J313" i="1"/>
  <c r="S255" i="1"/>
  <c r="S133" i="1"/>
  <c r="J6" i="1"/>
  <c r="J450" i="1"/>
  <c r="J270" i="1"/>
  <c r="S612" i="1"/>
  <c r="S600" i="1"/>
  <c r="S181" i="1"/>
  <c r="J229" i="1"/>
  <c r="J419" i="1"/>
  <c r="S151" i="1"/>
  <c r="S72" i="1"/>
  <c r="J449" i="1"/>
  <c r="J462" i="1"/>
  <c r="S547" i="1"/>
  <c r="J364" i="1"/>
  <c r="S599" i="1"/>
  <c r="S546" i="1"/>
  <c r="S139" i="1"/>
  <c r="J513" i="1"/>
  <c r="S574" i="1"/>
  <c r="J205" i="1"/>
  <c r="S226" i="1"/>
  <c r="J518" i="1"/>
  <c r="J289" i="1"/>
  <c r="J96" i="1"/>
  <c r="J176" i="1"/>
  <c r="S28" i="1"/>
  <c r="J506" i="1"/>
  <c r="S572" i="1"/>
  <c r="S563" i="1"/>
  <c r="S533" i="1"/>
  <c r="S299" i="1"/>
  <c r="J377" i="1"/>
  <c r="S227" i="1"/>
  <c r="S520" i="1"/>
  <c r="S10" i="1"/>
  <c r="J555" i="1"/>
  <c r="S263" i="1"/>
  <c r="J159" i="1"/>
  <c r="S213" i="1"/>
  <c r="S176" i="1"/>
  <c r="J448" i="1"/>
  <c r="S387" i="1"/>
  <c r="J491" i="1"/>
  <c r="S321" i="1"/>
  <c r="J585" i="1"/>
  <c r="S124" i="1"/>
  <c r="S289" i="1"/>
  <c r="S327" i="1"/>
  <c r="J380" i="1"/>
  <c r="J579" i="1"/>
  <c r="S219" i="1"/>
  <c r="S585" i="1"/>
  <c r="J275" i="1"/>
  <c r="S409" i="1"/>
  <c r="J41" i="1"/>
  <c r="J567" i="1"/>
  <c r="J460" i="1"/>
  <c r="S46" i="1"/>
  <c r="S235" i="1"/>
  <c r="J202" i="1"/>
  <c r="S356" i="1"/>
  <c r="J504" i="1"/>
  <c r="S486" i="1"/>
  <c r="J526" i="1"/>
  <c r="J521" i="1"/>
  <c r="J237" i="1"/>
  <c r="S320" i="1"/>
  <c r="S471" i="1"/>
  <c r="J467" i="1"/>
  <c r="S377" i="1"/>
  <c r="S569" i="1"/>
  <c r="S231" i="1"/>
  <c r="S416" i="1"/>
  <c r="S269" i="1"/>
  <c r="S148" i="1"/>
  <c r="J559" i="1"/>
  <c r="J20" i="1"/>
  <c r="S7" i="1"/>
  <c r="J139" i="1"/>
  <c r="S372" i="1"/>
  <c r="J490" i="1"/>
  <c r="S99" i="1"/>
  <c r="J495" i="1"/>
  <c r="S478" i="1"/>
  <c r="J444" i="1"/>
  <c r="J407" i="1"/>
  <c r="S579" i="1"/>
  <c r="J535" i="1"/>
  <c r="S101" i="1"/>
  <c r="J17" i="1"/>
  <c r="S329" i="1"/>
  <c r="J161" i="1"/>
  <c r="J361" i="1"/>
  <c r="J549" i="1"/>
  <c r="J66" i="1"/>
  <c r="S35" i="1"/>
  <c r="S397" i="1"/>
  <c r="S309" i="1"/>
  <c r="J514" i="1"/>
  <c r="J306" i="1"/>
  <c r="J356" i="1"/>
  <c r="J16" i="1"/>
  <c r="J414" i="1"/>
  <c r="J365" i="1"/>
  <c r="J279" i="1"/>
  <c r="J430" i="1"/>
  <c r="J98" i="1"/>
  <c r="S378" i="1"/>
  <c r="S58" i="1"/>
  <c r="S597" i="1"/>
  <c r="J26" i="1"/>
  <c r="J583" i="1"/>
  <c r="S208" i="1"/>
  <c r="S428" i="1"/>
  <c r="S590" i="1"/>
  <c r="J152" i="1"/>
  <c r="J484" i="1"/>
  <c r="S613" i="1"/>
  <c r="S560" i="1"/>
  <c r="S134" i="1"/>
  <c r="J525" i="1"/>
  <c r="J470" i="1"/>
  <c r="J120" i="1"/>
  <c r="S536" i="1"/>
  <c r="S249" i="1"/>
  <c r="S95" i="1"/>
  <c r="J86" i="1"/>
  <c r="S198" i="1"/>
  <c r="J246" i="1"/>
  <c r="S115" i="1"/>
  <c r="S24" i="1"/>
  <c r="J600" i="1"/>
  <c r="J233" i="1"/>
  <c r="S158" i="1"/>
  <c r="J137" i="1"/>
  <c r="S417" i="1"/>
  <c r="S183" i="1"/>
  <c r="S484" i="1"/>
  <c r="J197" i="1"/>
  <c r="S204" i="1"/>
  <c r="S463" i="1"/>
  <c r="S110" i="1"/>
  <c r="J138" i="1"/>
  <c r="S116" i="1"/>
  <c r="S526" i="1"/>
  <c r="J442" i="1"/>
  <c r="S401" i="1"/>
  <c r="S241" i="1"/>
  <c r="J234" i="1"/>
  <c r="S515" i="1"/>
  <c r="S138" i="1"/>
  <c r="J278" i="1"/>
  <c r="J558" i="1"/>
  <c r="S53" i="1"/>
  <c r="S367" i="1"/>
  <c r="J584" i="1"/>
  <c r="J307" i="1"/>
  <c r="S451" i="1"/>
  <c r="J227" i="1"/>
  <c r="S87" i="1"/>
  <c r="S193" i="1"/>
  <c r="S611" i="1"/>
  <c r="S507" i="1"/>
  <c r="J106" i="1"/>
  <c r="J589" i="1"/>
  <c r="S358" i="1"/>
  <c r="J268" i="1"/>
  <c r="J136" i="1"/>
  <c r="S206" i="1"/>
  <c r="S464" i="1"/>
  <c r="S114" i="1"/>
  <c r="S588" i="1"/>
  <c r="S245" i="1"/>
  <c r="J605" i="1"/>
  <c r="J24" i="1"/>
  <c r="S366" i="1"/>
  <c r="J327" i="1"/>
  <c r="J81" i="1"/>
  <c r="J426" i="1"/>
  <c r="S252" i="1"/>
  <c r="S556" i="1"/>
  <c r="S217" i="1"/>
  <c r="S76" i="1"/>
  <c r="J219" i="1"/>
  <c r="S510" i="1"/>
  <c r="S381" i="1"/>
  <c r="J171" i="1"/>
  <c r="J296" i="1"/>
  <c r="J592" i="1"/>
  <c r="J482" i="1"/>
  <c r="S196" i="1"/>
  <c r="J8" i="1"/>
  <c r="J29" i="1"/>
  <c r="J117" i="1"/>
  <c r="S394" i="1"/>
  <c r="J476" i="1"/>
  <c r="J252" i="1"/>
  <c r="S323" i="1"/>
  <c r="J257" i="1"/>
  <c r="J529" i="1"/>
  <c r="S316" i="1"/>
  <c r="S545" i="1"/>
  <c r="J375" i="1"/>
  <c r="J315" i="1"/>
  <c r="S407" i="1"/>
  <c r="J566" i="1"/>
  <c r="S584" i="1"/>
  <c r="S490" i="1"/>
  <c r="S497" i="1"/>
  <c r="S577" i="1"/>
  <c r="J599" i="1"/>
  <c r="S284" i="1"/>
  <c r="S499" i="1"/>
  <c r="S395" i="1"/>
  <c r="S48" i="1"/>
  <c r="S296" i="1"/>
  <c r="S347" i="1"/>
  <c r="S437" i="1"/>
  <c r="J572" i="1"/>
  <c r="J254" i="1"/>
  <c r="J348" i="1"/>
  <c r="S224" i="1"/>
  <c r="S311" i="1"/>
  <c r="J50" i="1"/>
  <c r="J411" i="1"/>
  <c r="S325" i="1"/>
  <c r="J357" i="1"/>
  <c r="S313" i="1"/>
  <c r="S292" i="1"/>
  <c r="S555" i="1"/>
  <c r="S517" i="1"/>
  <c r="J280" i="1"/>
  <c r="S595" i="1"/>
  <c r="S248" i="1"/>
  <c r="J89" i="1"/>
  <c r="S489" i="1"/>
  <c r="J7" i="1"/>
  <c r="J125" i="1"/>
  <c r="J18" i="1"/>
  <c r="J522" i="1"/>
  <c r="S346" i="1"/>
  <c r="J85" i="1"/>
  <c r="S580" i="1"/>
  <c r="J74" i="1"/>
  <c r="J222" i="1"/>
  <c r="S190" i="1"/>
  <c r="S530" i="1"/>
  <c r="S69" i="1"/>
  <c r="J389" i="1"/>
  <c r="S251" i="1"/>
  <c r="S15" i="1"/>
  <c r="J153" i="1"/>
  <c r="J598" i="1"/>
  <c r="S598" i="1"/>
  <c r="S3" i="1"/>
  <c r="J401" i="1"/>
  <c r="J193" i="1"/>
  <c r="S355" i="1"/>
  <c r="J118" i="1"/>
  <c r="S57" i="1"/>
  <c r="J156" i="1"/>
  <c r="J573" i="1"/>
  <c r="S423" i="1"/>
  <c r="S544" i="1"/>
  <c r="J261" i="1"/>
  <c r="J224" i="1"/>
  <c r="J347" i="1"/>
  <c r="S506" i="1"/>
  <c r="S404" i="1"/>
  <c r="S474" i="1"/>
  <c r="J90" i="1"/>
  <c r="S106" i="1"/>
  <c r="J295" i="1"/>
  <c r="S126" i="1"/>
  <c r="J114" i="1"/>
  <c r="S240" i="1"/>
  <c r="S108" i="1"/>
  <c r="S427" i="1"/>
  <c r="J406" i="1"/>
  <c r="S573" i="1"/>
  <c r="S256" i="1"/>
  <c r="S364" i="1"/>
  <c r="S608" i="1"/>
  <c r="S369" i="1"/>
  <c r="S153" i="1"/>
  <c r="S113" i="1"/>
  <c r="J390" i="1"/>
  <c r="J591" i="1"/>
  <c r="J331" i="1"/>
  <c r="S32" i="1"/>
  <c r="S413" i="1"/>
  <c r="J536" i="1"/>
  <c r="J386" i="1"/>
  <c r="J134" i="1"/>
  <c r="J47" i="1"/>
  <c r="J194" i="1"/>
  <c r="J162" i="1"/>
  <c r="J191" i="1"/>
  <c r="S566" i="1"/>
  <c r="J540" i="1"/>
  <c r="S172" i="1"/>
  <c r="S288" i="1"/>
  <c r="J217" i="1"/>
  <c r="S581" i="1"/>
  <c r="J582" i="1"/>
  <c r="J446" i="1"/>
  <c r="J561" i="1"/>
  <c r="S51" i="1"/>
  <c r="S399" i="1"/>
  <c r="J323" i="1"/>
  <c r="J68" i="1"/>
  <c r="S541" i="1"/>
  <c r="S445" i="1"/>
  <c r="J391" i="1"/>
  <c r="S460" i="1"/>
  <c r="J260" i="1"/>
  <c r="J102" i="1"/>
  <c r="J22" i="1"/>
  <c r="J312" i="1"/>
  <c r="J3" i="1"/>
  <c r="S537" i="1"/>
  <c r="S65" i="1"/>
  <c r="J33" i="1"/>
  <c r="J212" i="1"/>
  <c r="J349" i="1"/>
  <c r="J240" i="1"/>
  <c r="S286" i="1"/>
  <c r="S157" i="1"/>
  <c r="S207" i="1"/>
  <c r="S317" i="1"/>
  <c r="J403" i="1"/>
  <c r="S223" i="1"/>
  <c r="S31" i="1"/>
  <c r="S180" i="1"/>
  <c r="J533" i="1"/>
  <c r="J186" i="1"/>
  <c r="S98" i="1"/>
  <c r="S470" i="1"/>
  <c r="S361" i="1"/>
  <c r="S562" i="1"/>
  <c r="J480" i="1"/>
  <c r="S350" i="1"/>
  <c r="J195" i="1"/>
  <c r="S34" i="1"/>
  <c r="S322" i="1"/>
  <c r="S178" i="1"/>
  <c r="S146" i="1"/>
  <c r="S155" i="1"/>
  <c r="J359" i="1"/>
  <c r="S104" i="1"/>
  <c r="J88" i="1"/>
  <c r="S408" i="1"/>
  <c r="J458" i="1"/>
  <c r="J613" i="1"/>
  <c r="S63" i="1"/>
  <c r="J226" i="1"/>
  <c r="S130" i="1"/>
  <c r="S589" i="1"/>
  <c r="J160" i="1"/>
  <c r="S450" i="1"/>
  <c r="S374" i="1"/>
  <c r="J209" i="1"/>
  <c r="J551" i="1"/>
  <c r="S593" i="1"/>
  <c r="S482" i="1"/>
  <c r="J185" i="1"/>
  <c r="S390" i="1"/>
  <c r="J326" i="1"/>
  <c r="J408" i="1"/>
  <c r="S92" i="1"/>
  <c r="J61" i="1"/>
  <c r="S339" i="1"/>
  <c r="S290" i="1"/>
  <c r="S18" i="1"/>
  <c r="J59" i="1"/>
  <c r="S33" i="1"/>
  <c r="J471" i="1"/>
  <c r="J206" i="1"/>
  <c r="S129" i="1"/>
  <c r="S177" i="1"/>
  <c r="I206" i="1" l="1"/>
  <c r="I471" i="1"/>
  <c r="I59" i="1"/>
  <c r="I61" i="1"/>
  <c r="I408" i="1"/>
  <c r="K408" i="1" s="1"/>
  <c r="I326" i="1"/>
  <c r="I185" i="1"/>
  <c r="I551" i="1"/>
  <c r="L551" i="1" s="1"/>
  <c r="I209" i="1"/>
  <c r="K209" i="1" s="1"/>
  <c r="I160" i="1"/>
  <c r="K160" i="1" s="1"/>
  <c r="I226" i="1"/>
  <c r="I613" i="1"/>
  <c r="I458" i="1"/>
  <c r="I88" i="1"/>
  <c r="K88" i="1" s="1"/>
  <c r="I359" i="1"/>
  <c r="K359" i="1" s="1"/>
  <c r="I195" i="1"/>
  <c r="L195" i="1" s="1"/>
  <c r="I480" i="1"/>
  <c r="I186" i="1"/>
  <c r="J9" i="10"/>
  <c r="I533" i="1"/>
  <c r="L533" i="1" s="1"/>
  <c r="I403" i="1"/>
  <c r="L403" i="1" s="1"/>
  <c r="I240" i="1"/>
  <c r="I349" i="1"/>
  <c r="I212" i="1"/>
  <c r="K212" i="1" s="1"/>
  <c r="I33" i="1"/>
  <c r="K33" i="1" s="1"/>
  <c r="I3" i="1"/>
  <c r="K3" i="1" s="1"/>
  <c r="I312" i="1"/>
  <c r="I22" i="1"/>
  <c r="K22" i="1" s="1"/>
  <c r="I102" i="1"/>
  <c r="I260" i="1"/>
  <c r="K260" i="1" s="1"/>
  <c r="I391" i="1"/>
  <c r="I68" i="1"/>
  <c r="I323" i="1"/>
  <c r="K323" i="1" s="1"/>
  <c r="I561" i="1"/>
  <c r="L561" i="1" s="1"/>
  <c r="I446" i="1"/>
  <c r="K446" i="1" s="1"/>
  <c r="I582" i="1"/>
  <c r="L582" i="1" s="1"/>
  <c r="I217" i="1"/>
  <c r="I540" i="1"/>
  <c r="L540" i="1" s="1"/>
  <c r="I191" i="1"/>
  <c r="I162" i="1"/>
  <c r="I194" i="1"/>
  <c r="K194" i="1" s="1"/>
  <c r="I47" i="1"/>
  <c r="K47" i="1" s="1"/>
  <c r="C7" i="10"/>
  <c r="J25" i="10"/>
  <c r="I134" i="1"/>
  <c r="K134" i="1" s="1"/>
  <c r="I386" i="1"/>
  <c r="I536" i="1"/>
  <c r="L536" i="1" s="1"/>
  <c r="I331" i="1"/>
  <c r="I591" i="1"/>
  <c r="I390" i="1"/>
  <c r="K390" i="1" s="1"/>
  <c r="I406" i="1"/>
  <c r="K406" i="1" s="1"/>
  <c r="I114" i="1"/>
  <c r="K114" i="1" s="1"/>
  <c r="I295" i="1"/>
  <c r="I90" i="1"/>
  <c r="K90" i="1" s="1"/>
  <c r="I347" i="1"/>
  <c r="K347" i="1" s="1"/>
  <c r="I224" i="1"/>
  <c r="K224" i="1" s="1"/>
  <c r="I261" i="1"/>
  <c r="I573" i="1"/>
  <c r="I156" i="1"/>
  <c r="K156" i="1" s="1"/>
  <c r="I118" i="1"/>
  <c r="K118" i="1" s="1"/>
  <c r="I193" i="1"/>
  <c r="K193" i="1" s="1"/>
  <c r="I401" i="1"/>
  <c r="K401" i="1" s="1"/>
  <c r="I598" i="1"/>
  <c r="L598" i="1" s="1"/>
  <c r="I153" i="1"/>
  <c r="K153" i="1" s="1"/>
  <c r="I389" i="1"/>
  <c r="K389" i="1" s="1"/>
  <c r="I222" i="1"/>
  <c r="I74" i="1"/>
  <c r="K74" i="1" s="1"/>
  <c r="I85" i="1"/>
  <c r="I522" i="1"/>
  <c r="L522" i="1" s="1"/>
  <c r="I18" i="1"/>
  <c r="K18" i="1" s="1"/>
  <c r="I125" i="1"/>
  <c r="K125" i="1" s="1"/>
  <c r="I7" i="1"/>
  <c r="K7" i="1" s="1"/>
  <c r="J5" i="10"/>
  <c r="I89" i="1"/>
  <c r="I280" i="1"/>
  <c r="I357" i="1"/>
  <c r="I411" i="1"/>
  <c r="K411" i="1" s="1"/>
  <c r="I50" i="1"/>
  <c r="K50" i="1" s="1"/>
  <c r="I348" i="1"/>
  <c r="K348" i="1" s="1"/>
  <c r="I254" i="1"/>
  <c r="K254" i="1" s="1"/>
  <c r="I572" i="1"/>
  <c r="L572" i="1" s="1"/>
  <c r="I599" i="1"/>
  <c r="L599" i="1" s="1"/>
  <c r="I566" i="1"/>
  <c r="L566" i="1" s="1"/>
  <c r="I315" i="1"/>
  <c r="I375" i="1"/>
  <c r="K375" i="1" s="1"/>
  <c r="I529" i="1"/>
  <c r="L529" i="1" s="1"/>
  <c r="I257" i="1"/>
  <c r="K257" i="1" s="1"/>
  <c r="I252" i="1"/>
  <c r="K252" i="1" s="1"/>
  <c r="I476" i="1"/>
  <c r="I117" i="1"/>
  <c r="K117" i="1" s="1"/>
  <c r="I29" i="1"/>
  <c r="K29" i="1" s="1"/>
  <c r="I8" i="1"/>
  <c r="I482" i="1"/>
  <c r="I592" i="1"/>
  <c r="L592" i="1" s="1"/>
  <c r="I296" i="1"/>
  <c r="K296" i="1" s="1"/>
  <c r="I171" i="1"/>
  <c r="K171" i="1" s="1"/>
  <c r="I219" i="1"/>
  <c r="I426" i="1"/>
  <c r="I81" i="1"/>
  <c r="K81" i="1" s="1"/>
  <c r="I327" i="1"/>
  <c r="K327" i="1" s="1"/>
  <c r="I24" i="1"/>
  <c r="J24" i="10"/>
  <c r="C6" i="10"/>
  <c r="I605" i="1"/>
  <c r="L605" i="1" s="1"/>
  <c r="I136" i="1"/>
  <c r="K136" i="1" s="1"/>
  <c r="I268" i="1"/>
  <c r="K268" i="1" s="1"/>
  <c r="I589" i="1"/>
  <c r="L589" i="1" s="1"/>
  <c r="I106" i="1"/>
  <c r="K106" i="1" s="1"/>
  <c r="I227" i="1"/>
  <c r="C14" i="10"/>
  <c r="I307" i="1"/>
  <c r="I584" i="1"/>
  <c r="L584" i="1" s="1"/>
  <c r="I558" i="1"/>
  <c r="L558" i="1" s="1"/>
  <c r="I278" i="1"/>
  <c r="K278" i="1" s="1"/>
  <c r="I234" i="1"/>
  <c r="K234" i="1" s="1"/>
  <c r="J28" i="10"/>
  <c r="C24" i="10"/>
  <c r="I442" i="1"/>
  <c r="K442" i="1" s="1"/>
  <c r="I138" i="1"/>
  <c r="I197" i="1"/>
  <c r="J7" i="10"/>
  <c r="I137" i="1"/>
  <c r="K137" i="1" s="1"/>
  <c r="I233" i="1"/>
  <c r="I600" i="1"/>
  <c r="L600" i="1" s="1"/>
  <c r="I246" i="1"/>
  <c r="K246" i="1" s="1"/>
  <c r="I86" i="1"/>
  <c r="K86" i="1" s="1"/>
  <c r="I120" i="1"/>
  <c r="I470" i="1"/>
  <c r="K470" i="1" s="1"/>
  <c r="I525" i="1"/>
  <c r="L525" i="1" s="1"/>
  <c r="I484" i="1"/>
  <c r="I152" i="1"/>
  <c r="K152" i="1" s="1"/>
  <c r="I583" i="1"/>
  <c r="L583" i="1" s="1"/>
  <c r="I26" i="1"/>
  <c r="K26" i="1" s="1"/>
  <c r="I98" i="1"/>
  <c r="K98" i="1" s="1"/>
  <c r="I430" i="1"/>
  <c r="I279" i="1"/>
  <c r="C16" i="10"/>
  <c r="I365" i="1"/>
  <c r="I414" i="1"/>
  <c r="K414" i="1" s="1"/>
  <c r="I16" i="1"/>
  <c r="I356" i="1"/>
  <c r="I306" i="1"/>
  <c r="I514" i="1"/>
  <c r="L514" i="1" s="1"/>
  <c r="I66" i="1"/>
  <c r="K66" i="1" s="1"/>
  <c r="I549" i="1"/>
  <c r="L549" i="1" s="1"/>
  <c r="J15" i="10"/>
  <c r="I361" i="1"/>
  <c r="K361" i="1" s="1"/>
  <c r="I161" i="1"/>
  <c r="K161" i="1" s="1"/>
  <c r="J8" i="10"/>
  <c r="I17" i="1"/>
  <c r="I535" i="1"/>
  <c r="L535" i="1" s="1"/>
  <c r="I407" i="1"/>
  <c r="K407" i="1" s="1"/>
  <c r="I444" i="1"/>
  <c r="K444" i="1" s="1"/>
  <c r="I495" i="1"/>
  <c r="L495" i="1" s="1"/>
  <c r="I490" i="1"/>
  <c r="L490" i="1" s="1"/>
  <c r="I139" i="1"/>
  <c r="I20" i="1"/>
  <c r="I559" i="1"/>
  <c r="L559" i="1" s="1"/>
  <c r="I467" i="1"/>
  <c r="C25" i="10"/>
  <c r="J29" i="10"/>
  <c r="I237" i="1"/>
  <c r="K237" i="1" s="1"/>
  <c r="I521" i="1"/>
  <c r="L521" i="1" s="1"/>
  <c r="I526" i="1"/>
  <c r="L526" i="1" s="1"/>
  <c r="I504" i="1"/>
  <c r="L504" i="1" s="1"/>
  <c r="I202" i="1"/>
  <c r="K202" i="1" s="1"/>
  <c r="C13" i="10"/>
  <c r="I460" i="1"/>
  <c r="K460" i="1" s="1"/>
  <c r="I567" i="1"/>
  <c r="L567" i="1" s="1"/>
  <c r="I41" i="1"/>
  <c r="K41" i="1" s="1"/>
  <c r="I275" i="1"/>
  <c r="K275" i="1" s="1"/>
  <c r="I579" i="1"/>
  <c r="L579" i="1" s="1"/>
  <c r="I380" i="1"/>
  <c r="K380" i="1" s="1"/>
  <c r="I585" i="1"/>
  <c r="L585" i="1" s="1"/>
  <c r="I491" i="1"/>
  <c r="L491" i="1" s="1"/>
  <c r="I448" i="1"/>
  <c r="K448" i="1" s="1"/>
  <c r="I159" i="1"/>
  <c r="I555" i="1"/>
  <c r="L555" i="1" s="1"/>
  <c r="I377" i="1"/>
  <c r="I506" i="1"/>
  <c r="L506" i="1" s="1"/>
  <c r="I176" i="1"/>
  <c r="K176" i="1" s="1"/>
  <c r="I96" i="1"/>
  <c r="I289" i="1"/>
  <c r="I518" i="1"/>
  <c r="L518" i="1" s="1"/>
  <c r="I205" i="1"/>
  <c r="L205" i="1" s="1"/>
  <c r="I513" i="1"/>
  <c r="I364" i="1"/>
  <c r="I462" i="1"/>
  <c r="J27" i="10"/>
  <c r="C23" i="10"/>
  <c r="I449" i="1"/>
  <c r="K449" i="1" s="1"/>
  <c r="I419" i="1"/>
  <c r="K419" i="1" s="1"/>
  <c r="I229" i="1"/>
  <c r="I270" i="1"/>
  <c r="I450" i="1"/>
  <c r="K450" i="1" s="1"/>
  <c r="I6" i="1"/>
  <c r="K6" i="1" s="1"/>
  <c r="I313" i="1"/>
  <c r="K313" i="1" s="1"/>
  <c r="I40" i="1"/>
  <c r="K40" i="1" s="1"/>
  <c r="I547" i="1"/>
  <c r="L547" i="1" s="1"/>
  <c r="I392" i="1"/>
  <c r="K392" i="1" s="1"/>
  <c r="I439" i="1"/>
  <c r="I147" i="1"/>
  <c r="I101" i="1"/>
  <c r="K101" i="1" s="1"/>
  <c r="I544" i="1"/>
  <c r="L544" i="1" s="1"/>
  <c r="I31" i="1"/>
  <c r="K31" i="1" s="1"/>
  <c r="I299" i="1"/>
  <c r="K299" i="1" s="1"/>
  <c r="I358" i="1"/>
  <c r="K358" i="1" s="1"/>
  <c r="I93" i="1"/>
  <c r="K93" i="1" s="1"/>
  <c r="J14" i="10"/>
  <c r="I334" i="1"/>
  <c r="K334" i="1" s="1"/>
  <c r="I32" i="1"/>
  <c r="K32" i="1" s="1"/>
  <c r="I65" i="1"/>
  <c r="I253" i="1"/>
  <c r="C15" i="10"/>
  <c r="I314" i="1"/>
  <c r="I203" i="1"/>
  <c r="K203" i="1" s="1"/>
  <c r="I177" i="1"/>
  <c r="K177" i="1" s="1"/>
  <c r="I38" i="1"/>
  <c r="K38" i="1" s="1"/>
  <c r="I236" i="1"/>
  <c r="K236" i="1" s="1"/>
  <c r="I328" i="1"/>
  <c r="I354" i="1"/>
  <c r="K354" i="1" s="1"/>
  <c r="I580" i="1"/>
  <c r="L580" i="1" s="1"/>
  <c r="I132" i="1"/>
  <c r="I319" i="1"/>
  <c r="I255" i="1"/>
  <c r="K255" i="1" s="1"/>
  <c r="I245" i="1"/>
  <c r="I596" i="1"/>
  <c r="L596" i="1" s="1"/>
  <c r="I447" i="1"/>
  <c r="K447" i="1" s="1"/>
  <c r="I509" i="1"/>
  <c r="L509" i="1" s="1"/>
  <c r="I207" i="1"/>
  <c r="K207" i="1" s="1"/>
  <c r="I330" i="1"/>
  <c r="I167" i="1"/>
  <c r="I256" i="1"/>
  <c r="K256" i="1" s="1"/>
  <c r="I94" i="1"/>
  <c r="K94" i="1" s="1"/>
  <c r="I95" i="1"/>
  <c r="L95" i="1" s="1"/>
  <c r="I499" i="1"/>
  <c r="L499" i="1" s="1"/>
  <c r="I287" i="1"/>
  <c r="I378" i="1"/>
  <c r="K378" i="1" s="1"/>
  <c r="I412" i="1"/>
  <c r="K412" i="1" s="1"/>
  <c r="I127" i="1"/>
  <c r="K127" i="1" s="1"/>
  <c r="I269" i="1"/>
  <c r="I501" i="1"/>
  <c r="L501" i="1" s="1"/>
  <c r="I321" i="1"/>
  <c r="I263" i="1"/>
  <c r="K263" i="1" s="1"/>
  <c r="I243" i="1"/>
  <c r="K243" i="1" s="1"/>
  <c r="I346" i="1"/>
  <c r="I455" i="1"/>
  <c r="I332" i="1"/>
  <c r="I247" i="1"/>
  <c r="I283" i="1"/>
  <c r="I498" i="1"/>
  <c r="L498" i="1" s="1"/>
  <c r="I421" i="1"/>
  <c r="I608" i="1"/>
  <c r="L608" i="1" s="1"/>
  <c r="I520" i="1"/>
  <c r="L520" i="1" s="1"/>
  <c r="I48" i="1"/>
  <c r="L48" i="1" s="1"/>
  <c r="I557" i="1"/>
  <c r="L557" i="1" s="1"/>
  <c r="I612" i="1"/>
  <c r="L612" i="1" s="1"/>
  <c r="I128" i="1"/>
  <c r="I145" i="1"/>
  <c r="I27" i="1"/>
  <c r="K27" i="1" s="1"/>
  <c r="I53" i="1"/>
  <c r="K53" i="1" s="1"/>
  <c r="I308" i="1"/>
  <c r="K308" i="1" s="1"/>
  <c r="I63" i="1"/>
  <c r="K63" i="1" s="1"/>
  <c r="J26" i="10"/>
  <c r="I71" i="1"/>
  <c r="K71" i="1" s="1"/>
  <c r="C8" i="10"/>
  <c r="I528" i="1"/>
  <c r="L528" i="1" s="1"/>
  <c r="I84" i="1"/>
  <c r="K84" i="1" s="1"/>
  <c r="I248" i="1"/>
  <c r="I527" i="1"/>
  <c r="I142" i="1"/>
  <c r="I366" i="1"/>
  <c r="K366" i="1" s="1"/>
  <c r="I231" i="1"/>
  <c r="K231" i="1" s="1"/>
  <c r="I410" i="1"/>
  <c r="K410" i="1" s="1"/>
  <c r="I534" i="1"/>
  <c r="L534" i="1" s="1"/>
  <c r="I565" i="1"/>
  <c r="L565" i="1" s="1"/>
  <c r="I394" i="1"/>
  <c r="K394" i="1" s="1"/>
  <c r="I103" i="1"/>
  <c r="K103" i="1" s="1"/>
  <c r="I183" i="1"/>
  <c r="K183" i="1" s="1"/>
  <c r="I510" i="1"/>
  <c r="L510" i="1" s="1"/>
  <c r="I10" i="1"/>
  <c r="K10" i="1" s="1"/>
  <c r="I324" i="1"/>
  <c r="K324" i="1" s="1"/>
  <c r="I154" i="1"/>
  <c r="L154" i="1" s="1"/>
  <c r="I143" i="1"/>
  <c r="K143" i="1" s="1"/>
  <c r="I595" i="1"/>
  <c r="L595" i="1" s="1"/>
  <c r="I483" i="1"/>
  <c r="I538" i="1"/>
  <c r="I286" i="1"/>
  <c r="K286" i="1" s="1"/>
  <c r="I397" i="1"/>
  <c r="K397" i="1" s="1"/>
  <c r="I11" i="1"/>
  <c r="I79" i="1"/>
  <c r="K79" i="1" s="1"/>
  <c r="I310" i="1"/>
  <c r="J13" i="10"/>
  <c r="I593" i="1"/>
  <c r="L593" i="1" s="1"/>
  <c r="I140" i="1"/>
  <c r="I524" i="1"/>
  <c r="L524" i="1" s="1"/>
  <c r="I550" i="1"/>
  <c r="L550" i="1" s="1"/>
  <c r="I122" i="1"/>
  <c r="K122" i="1" s="1"/>
  <c r="I170" i="1"/>
  <c r="K170" i="1" s="1"/>
  <c r="I590" i="1"/>
  <c r="L590" i="1" s="1"/>
  <c r="I169" i="1"/>
  <c r="I494" i="1"/>
  <c r="L494" i="1" s="1"/>
  <c r="I297" i="1"/>
  <c r="I399" i="1"/>
  <c r="K399" i="1" s="1"/>
  <c r="I440" i="1"/>
  <c r="K440" i="1" s="1"/>
  <c r="I456" i="1"/>
  <c r="I452" i="1"/>
  <c r="I374" i="1"/>
  <c r="K374" i="1" s="1"/>
  <c r="I588" i="1"/>
  <c r="L588" i="1" s="1"/>
  <c r="I387" i="1"/>
  <c r="I427" i="1"/>
  <c r="I574" i="1"/>
  <c r="L574" i="1" s="1"/>
  <c r="I92" i="1"/>
  <c r="I481" i="1"/>
  <c r="K481" i="1" s="1"/>
  <c r="I262" i="1"/>
  <c r="K262" i="1" s="1"/>
  <c r="I415" i="1"/>
  <c r="I105" i="1"/>
  <c r="I204" i="1"/>
  <c r="L204" i="1" s="1"/>
  <c r="I342" i="1"/>
  <c r="I517" i="1"/>
  <c r="L517" i="1" s="1"/>
  <c r="I464" i="1"/>
  <c r="C27" i="10"/>
  <c r="J31" i="10"/>
  <c r="I291" i="1"/>
  <c r="I87" i="1"/>
  <c r="K87" i="1" s="1"/>
  <c r="I238" i="1"/>
  <c r="K238" i="1" s="1"/>
  <c r="I368" i="1"/>
  <c r="K368" i="1" s="1"/>
  <c r="I340" i="1"/>
  <c r="K340" i="1" s="1"/>
  <c r="I379" i="1"/>
  <c r="I487" i="1"/>
  <c r="K487" i="1" s="1"/>
  <c r="I562" i="1"/>
  <c r="L562" i="1" s="1"/>
  <c r="I472" i="1"/>
  <c r="I343" i="1"/>
  <c r="K343" i="1" s="1"/>
  <c r="I543" i="1"/>
  <c r="L543" i="1" s="1"/>
  <c r="I303" i="1"/>
  <c r="I36" i="1"/>
  <c r="K36" i="1" s="1"/>
  <c r="I210" i="1"/>
  <c r="K210" i="1" s="1"/>
  <c r="I249" i="1"/>
  <c r="K249" i="1" s="1"/>
  <c r="I437" i="1"/>
  <c r="I43" i="1"/>
  <c r="I15" i="1"/>
  <c r="I523" i="1"/>
  <c r="L523" i="1" s="1"/>
  <c r="I351" i="1"/>
  <c r="K351" i="1" s="1"/>
  <c r="I601" i="1"/>
  <c r="I284" i="1"/>
  <c r="K284" i="1" s="1"/>
  <c r="I126" i="1"/>
  <c r="K126" i="1" s="1"/>
  <c r="I30" i="1"/>
  <c r="K30" i="1" s="1"/>
  <c r="I302" i="1"/>
  <c r="K302" i="1" s="1"/>
  <c r="I208" i="1"/>
  <c r="I443" i="1"/>
  <c r="K443" i="1" s="1"/>
  <c r="I113" i="1"/>
  <c r="I322" i="1"/>
  <c r="K322" i="1" s="1"/>
  <c r="I264" i="1"/>
  <c r="K264" i="1" s="1"/>
  <c r="I508" i="1"/>
  <c r="L508" i="1" s="1"/>
  <c r="I339" i="1"/>
  <c r="K339" i="1" s="1"/>
  <c r="I516" i="1"/>
  <c r="L516" i="1" s="1"/>
  <c r="I60" i="1"/>
  <c r="I14" i="1"/>
  <c r="I57" i="1"/>
  <c r="K57" i="1" s="1"/>
  <c r="I420" i="1"/>
  <c r="K420" i="1" s="1"/>
  <c r="I124" i="1"/>
  <c r="I425" i="1"/>
  <c r="I141" i="1"/>
  <c r="K141" i="1" s="1"/>
  <c r="I500" i="1"/>
  <c r="L500" i="1" s="1"/>
  <c r="I42" i="1"/>
  <c r="I461" i="1"/>
  <c r="K461" i="1" s="1"/>
  <c r="I52" i="1"/>
  <c r="I144" i="1"/>
  <c r="K144" i="1" s="1"/>
  <c r="I12" i="1"/>
  <c r="K12" i="1" s="1"/>
  <c r="I586" i="1"/>
  <c r="I200" i="1"/>
  <c r="K200" i="1" s="1"/>
  <c r="I216" i="1"/>
  <c r="K216" i="1" s="1"/>
  <c r="I402" i="1"/>
  <c r="I300" i="1"/>
  <c r="K300" i="1" s="1"/>
  <c r="I266" i="1"/>
  <c r="K266" i="1" s="1"/>
  <c r="J17" i="10"/>
  <c r="I416" i="1"/>
  <c r="K416" i="1" s="1"/>
  <c r="I196" i="1"/>
  <c r="K196" i="1" s="1"/>
  <c r="I107" i="1"/>
  <c r="I175" i="1"/>
  <c r="K175" i="1" s="1"/>
  <c r="I479" i="1"/>
  <c r="K479" i="1" s="1"/>
  <c r="I220" i="1"/>
  <c r="K220" i="1" s="1"/>
  <c r="I267" i="1"/>
  <c r="I371" i="1"/>
  <c r="K371" i="1" s="1"/>
  <c r="I530" i="1"/>
  <c r="L530" i="1" s="1"/>
  <c r="I150" i="1"/>
  <c r="K150" i="1" s="1"/>
  <c r="I116" i="1"/>
  <c r="K116" i="1" s="1"/>
  <c r="I473" i="1"/>
  <c r="K473" i="1" s="1"/>
  <c r="I19" i="1"/>
  <c r="K19" i="1" s="1"/>
  <c r="I115" i="1"/>
  <c r="K115" i="1" s="1"/>
  <c r="I28" i="1"/>
  <c r="I575" i="1"/>
  <c r="L575" i="1" s="1"/>
  <c r="I441" i="1"/>
  <c r="I82" i="1"/>
  <c r="K82" i="1" s="1"/>
  <c r="I400" i="1"/>
  <c r="I199" i="1"/>
  <c r="I488" i="1"/>
  <c r="K488" i="1" s="1"/>
  <c r="I58" i="1"/>
  <c r="K58" i="1" s="1"/>
  <c r="I459" i="1"/>
  <c r="I537" i="1"/>
  <c r="L537" i="1" s="1"/>
  <c r="I385" i="1"/>
  <c r="L385" i="1" s="1"/>
  <c r="I571" i="1"/>
  <c r="L571" i="1" s="1"/>
  <c r="I337" i="1"/>
  <c r="K337" i="1" s="1"/>
  <c r="I221" i="1"/>
  <c r="I395" i="1"/>
  <c r="K395" i="1" s="1"/>
  <c r="I362" i="1"/>
  <c r="K362" i="1" s="1"/>
  <c r="I187" i="1"/>
  <c r="K187" i="1" s="1"/>
  <c r="I569" i="1"/>
  <c r="L569" i="1" s="1"/>
  <c r="I51" i="1"/>
  <c r="I168" i="1"/>
  <c r="K168" i="1" s="1"/>
  <c r="I556" i="1"/>
  <c r="L556" i="1" s="1"/>
  <c r="I184" i="1"/>
  <c r="I218" i="1"/>
  <c r="K218" i="1" s="1"/>
  <c r="I512" i="1"/>
  <c r="L512" i="1" s="1"/>
  <c r="I457" i="1"/>
  <c r="I198" i="1"/>
  <c r="K198" i="1" s="1"/>
  <c r="I235" i="1"/>
  <c r="K235" i="1" s="1"/>
  <c r="I424" i="1"/>
  <c r="I173" i="1"/>
  <c r="K173" i="1" s="1"/>
  <c r="I259" i="1"/>
  <c r="K259" i="1" s="1"/>
  <c r="I587" i="1"/>
  <c r="I489" i="1"/>
  <c r="L489" i="1" s="1"/>
  <c r="I553" i="1"/>
  <c r="L553" i="1" s="1"/>
  <c r="I570" i="1"/>
  <c r="L570" i="1" s="1"/>
  <c r="I223" i="1"/>
  <c r="K223" i="1" s="1"/>
  <c r="I609" i="1"/>
  <c r="L609" i="1" s="1"/>
  <c r="I211" i="1"/>
  <c r="I383" i="1"/>
  <c r="K383" i="1" s="1"/>
  <c r="I78" i="1"/>
  <c r="K78" i="1" s="1"/>
  <c r="I611" i="1"/>
  <c r="L611" i="1" s="1"/>
  <c r="I5" i="1"/>
  <c r="K5" i="1" s="1"/>
  <c r="I542" i="1"/>
  <c r="L542" i="1" s="1"/>
  <c r="I56" i="1"/>
  <c r="I273" i="1"/>
  <c r="I568" i="1"/>
  <c r="L568" i="1" s="1"/>
  <c r="I250" i="1"/>
  <c r="I189" i="1"/>
  <c r="K189" i="1" s="1"/>
  <c r="I453" i="1"/>
  <c r="K453" i="1" s="1"/>
  <c r="I244" i="1"/>
  <c r="K244" i="1" s="1"/>
  <c r="I130" i="1"/>
  <c r="I594" i="1"/>
  <c r="L594" i="1" s="1"/>
  <c r="I413" i="1"/>
  <c r="K413" i="1" s="1"/>
  <c r="I355" i="1"/>
  <c r="I454" i="1"/>
  <c r="K454" i="1" s="1"/>
  <c r="I604" i="1"/>
  <c r="L604" i="1" s="1"/>
  <c r="I463" i="1"/>
  <c r="I363" i="1"/>
  <c r="I288" i="1"/>
  <c r="K288" i="1" s="1"/>
  <c r="I344" i="1"/>
  <c r="K344" i="1" s="1"/>
  <c r="I496" i="1"/>
  <c r="L496" i="1" s="1"/>
  <c r="I417" i="1"/>
  <c r="K417" i="1" s="1"/>
  <c r="I73" i="1"/>
  <c r="I182" i="1"/>
  <c r="K182" i="1" s="1"/>
  <c r="I181" i="1"/>
  <c r="K181" i="1" s="1"/>
  <c r="I475" i="1"/>
  <c r="K475" i="1" s="1"/>
  <c r="I492" i="1"/>
  <c r="L492" i="1" s="1"/>
  <c r="I422" i="1"/>
  <c r="L422" i="1" s="1"/>
  <c r="I438" i="1"/>
  <c r="K438" i="1" s="1"/>
  <c r="I146" i="1"/>
  <c r="K146" i="1" s="1"/>
  <c r="I539" i="1"/>
  <c r="L539" i="1" s="1"/>
  <c r="I367" i="1"/>
  <c r="I119" i="1"/>
  <c r="L119" i="1" s="1"/>
  <c r="I108" i="1"/>
  <c r="I91" i="1"/>
  <c r="I409" i="1"/>
  <c r="K409" i="1" s="1"/>
  <c r="I83" i="1"/>
  <c r="K83" i="1" s="1"/>
  <c r="I75" i="1"/>
  <c r="K75" i="1" s="1"/>
  <c r="I70" i="1"/>
  <c r="I336" i="1"/>
  <c r="K336" i="1" s="1"/>
  <c r="I428" i="1"/>
  <c r="K428" i="1" s="1"/>
  <c r="I77" i="1"/>
  <c r="I164" i="1"/>
  <c r="I155" i="1"/>
  <c r="I148" i="1"/>
  <c r="K148" i="1" s="1"/>
  <c r="I277" i="1"/>
  <c r="K277" i="1" s="1"/>
  <c r="I294" i="1"/>
  <c r="I272" i="1"/>
  <c r="K272" i="1" s="1"/>
  <c r="I37" i="1"/>
  <c r="I436" i="1"/>
  <c r="I373" i="1"/>
  <c r="I46" i="1"/>
  <c r="K46" i="1" s="1"/>
  <c r="I121" i="1"/>
  <c r="K121" i="1" s="1"/>
  <c r="I104" i="1"/>
  <c r="I258" i="1"/>
  <c r="K258" i="1" s="1"/>
  <c r="I163" i="1"/>
  <c r="K163" i="1" s="1"/>
  <c r="I44" i="1"/>
  <c r="K44" i="1" s="1"/>
  <c r="I360" i="1"/>
  <c r="K360" i="1" s="1"/>
  <c r="I215" i="1"/>
  <c r="I369" i="1"/>
  <c r="K369" i="1" s="1"/>
  <c r="I338" i="1"/>
  <c r="K338" i="1" s="1"/>
  <c r="I468" i="1"/>
  <c r="I99" i="1"/>
  <c r="L99" i="1" s="1"/>
  <c r="I69" i="1"/>
  <c r="K69" i="1" s="1"/>
  <c r="I578" i="1"/>
  <c r="L578" i="1" s="1"/>
  <c r="I381" i="1"/>
  <c r="K381" i="1" s="1"/>
  <c r="I49" i="1"/>
  <c r="I180" i="1"/>
  <c r="K180" i="1" s="1"/>
  <c r="I109" i="1"/>
  <c r="L109" i="1" s="1"/>
  <c r="I178" i="1"/>
  <c r="I435" i="1"/>
  <c r="I309" i="1"/>
  <c r="K309" i="1" s="1"/>
  <c r="I469" i="1"/>
  <c r="I123" i="1"/>
  <c r="I165" i="1"/>
  <c r="I293" i="1"/>
  <c r="K293" i="1" s="1"/>
  <c r="I305" i="1"/>
  <c r="K305" i="1" s="1"/>
  <c r="I497" i="1"/>
  <c r="L497" i="1" s="1"/>
  <c r="I9" i="1"/>
  <c r="K9" i="1" s="1"/>
  <c r="I335" i="1"/>
  <c r="K335" i="1" s="1"/>
  <c r="I23" i="1"/>
  <c r="K23" i="1" s="1"/>
  <c r="I398" i="1"/>
  <c r="K398" i="1" s="1"/>
  <c r="I188" i="1"/>
  <c r="I396" i="1"/>
  <c r="I546" i="1"/>
  <c r="L546" i="1" s="1"/>
  <c r="I465" i="1"/>
  <c r="I45" i="1"/>
  <c r="I552" i="1"/>
  <c r="L552" i="1" s="1"/>
  <c r="I298" i="1"/>
  <c r="K298" i="1" s="1"/>
  <c r="I329" i="1"/>
  <c r="I384" i="1"/>
  <c r="K384" i="1" s="1"/>
  <c r="I341" i="1"/>
  <c r="K341" i="1" s="1"/>
  <c r="I242" i="1"/>
  <c r="K242" i="1" s="1"/>
  <c r="I135" i="1"/>
  <c r="K135" i="1" s="1"/>
  <c r="I318" i="1"/>
  <c r="K318" i="1" s="1"/>
  <c r="I281" i="1"/>
  <c r="K281" i="1" s="1"/>
  <c r="I110" i="1"/>
  <c r="K110" i="1" s="1"/>
  <c r="I190" i="1"/>
  <c r="K190" i="1" s="1"/>
  <c r="I548" i="1"/>
  <c r="L548" i="1" s="1"/>
  <c r="I564" i="1"/>
  <c r="L564" i="1" s="1"/>
  <c r="I276" i="1"/>
  <c r="K276" i="1" s="1"/>
  <c r="I493" i="1"/>
  <c r="L493" i="1" s="1"/>
  <c r="I382" i="1"/>
  <c r="K382" i="1" s="1"/>
  <c r="I201" i="1"/>
  <c r="K201" i="1" s="1"/>
  <c r="I149" i="1"/>
  <c r="I563" i="1"/>
  <c r="L563" i="1" s="1"/>
  <c r="I519" i="1"/>
  <c r="L519" i="1" s="1"/>
  <c r="I532" i="1"/>
  <c r="L532" i="1" s="1"/>
  <c r="I25" i="1"/>
  <c r="K25" i="1" s="1"/>
  <c r="I230" i="1"/>
  <c r="K230" i="1" s="1"/>
  <c r="I418" i="1"/>
  <c r="K418" i="1" s="1"/>
  <c r="I76" i="1"/>
  <c r="I370" i="1"/>
  <c r="K370" i="1" s="1"/>
  <c r="I285" i="1"/>
  <c r="K285" i="1" s="1"/>
  <c r="I607" i="1"/>
  <c r="I531" i="1"/>
  <c r="L531" i="1" s="1"/>
  <c r="I239" i="1"/>
  <c r="I581" i="1"/>
  <c r="L581" i="1" s="1"/>
  <c r="I502" i="1"/>
  <c r="L502" i="1" s="1"/>
  <c r="I320" i="1"/>
  <c r="I225" i="1"/>
  <c r="I507" i="1"/>
  <c r="L507" i="1" s="1"/>
  <c r="I304" i="1"/>
  <c r="K304" i="1" s="1"/>
  <c r="I311" i="1"/>
  <c r="C17" i="10"/>
  <c r="I301" i="1"/>
  <c r="K301" i="1" s="1"/>
  <c r="I21" i="1"/>
  <c r="I72" i="1"/>
  <c r="I62" i="1"/>
  <c r="K62" i="1" s="1"/>
  <c r="I151" i="1"/>
  <c r="I166" i="1"/>
  <c r="K166" i="1" s="1"/>
  <c r="I39" i="1"/>
  <c r="I265" i="1"/>
  <c r="K265" i="1" s="1"/>
  <c r="I179" i="1"/>
  <c r="K179" i="1" s="1"/>
  <c r="I111" i="1"/>
  <c r="I174" i="1"/>
  <c r="K174" i="1" s="1"/>
  <c r="I577" i="1"/>
  <c r="L577" i="1" s="1"/>
  <c r="I560" i="1"/>
  <c r="L560" i="1" s="1"/>
  <c r="I228" i="1"/>
  <c r="I345" i="1"/>
  <c r="K345" i="1" s="1"/>
  <c r="J16" i="10"/>
  <c r="I388" i="1"/>
  <c r="K388" i="1" s="1"/>
  <c r="I232" i="1"/>
  <c r="K232" i="1" s="1"/>
  <c r="I80" i="1"/>
  <c r="I434" i="1"/>
  <c r="K434" i="1" s="1"/>
  <c r="I317" i="1"/>
  <c r="K317" i="1" s="1"/>
  <c r="I133" i="1"/>
  <c r="I602" i="1"/>
  <c r="L602" i="1" s="1"/>
  <c r="I350" i="1"/>
  <c r="K350" i="1" s="1"/>
  <c r="I158" i="1"/>
  <c r="K158" i="1" s="1"/>
  <c r="I251" i="1"/>
  <c r="K251" i="1" s="1"/>
  <c r="I34" i="1"/>
  <c r="K34" i="1" s="1"/>
  <c r="I477" i="1"/>
  <c r="K477" i="1" s="1"/>
  <c r="I432" i="1"/>
  <c r="I505" i="1"/>
  <c r="L505" i="1" s="1"/>
  <c r="I352" i="1"/>
  <c r="K352" i="1" s="1"/>
  <c r="I13" i="1"/>
  <c r="K13" i="1" s="1"/>
  <c r="I64" i="1"/>
  <c r="I445" i="1"/>
  <c r="I282" i="1"/>
  <c r="K282" i="1" s="1"/>
  <c r="I129" i="1"/>
  <c r="K129" i="1" s="1"/>
  <c r="I192" i="1"/>
  <c r="I131" i="1"/>
  <c r="K131" i="1" s="1"/>
  <c r="I405" i="1"/>
  <c r="K405" i="1" s="1"/>
  <c r="C5" i="10"/>
  <c r="J23" i="10"/>
  <c r="I2" i="1"/>
  <c r="K2" i="1" s="1"/>
  <c r="I433" i="1"/>
  <c r="K433" i="1" s="1"/>
  <c r="I325" i="1"/>
  <c r="K325" i="1" s="1"/>
  <c r="I429" i="1"/>
  <c r="C26" i="10"/>
  <c r="J30" i="10"/>
  <c r="I393" i="1"/>
  <c r="K393" i="1" s="1"/>
  <c r="I485" i="1"/>
  <c r="K485" i="1" s="1"/>
  <c r="I213" i="1"/>
  <c r="K213" i="1" s="1"/>
  <c r="I241" i="1"/>
  <c r="K241" i="1" s="1"/>
  <c r="J6" i="10"/>
  <c r="I112" i="1"/>
  <c r="K112" i="1" s="1"/>
  <c r="I372" i="1"/>
  <c r="K372" i="1" s="1"/>
  <c r="I157" i="1"/>
  <c r="K157" i="1" s="1"/>
  <c r="I576" i="1"/>
  <c r="L576" i="1" s="1"/>
  <c r="I292" i="1"/>
  <c r="I606" i="1"/>
  <c r="L606" i="1" s="1"/>
  <c r="I274" i="1"/>
  <c r="K274" i="1" s="1"/>
  <c r="I486" i="1"/>
  <c r="I290" i="1"/>
  <c r="K290" i="1" s="1"/>
  <c r="I541" i="1"/>
  <c r="L541" i="1" s="1"/>
  <c r="I67" i="1"/>
  <c r="K67" i="1" s="1"/>
  <c r="I316" i="1"/>
  <c r="I55" i="1"/>
  <c r="I545" i="1"/>
  <c r="L545" i="1" s="1"/>
  <c r="I4" i="1"/>
  <c r="K4" i="1" s="1"/>
  <c r="I515" i="1"/>
  <c r="L515" i="1" s="1"/>
  <c r="I466" i="1"/>
  <c r="K466" i="1" s="1"/>
  <c r="I610" i="1"/>
  <c r="L610" i="1" s="1"/>
  <c r="I35" i="1"/>
  <c r="K35" i="1" s="1"/>
  <c r="I431" i="1"/>
  <c r="K431" i="1" s="1"/>
  <c r="I172" i="1"/>
  <c r="I423" i="1"/>
  <c r="I100" i="1"/>
  <c r="K100" i="1" s="1"/>
  <c r="I97" i="1"/>
  <c r="I474" i="1"/>
  <c r="I376" i="1"/>
  <c r="K376" i="1" s="1"/>
  <c r="I214" i="1"/>
  <c r="K214" i="1" s="1"/>
  <c r="I478" i="1"/>
  <c r="I404" i="1"/>
  <c r="I451" i="1"/>
  <c r="K451" i="1" s="1"/>
  <c r="I333" i="1"/>
  <c r="K333" i="1" s="1"/>
  <c r="I503" i="1"/>
  <c r="L503" i="1" s="1"/>
  <c r="I554" i="1"/>
  <c r="L554" i="1" s="1"/>
  <c r="I271" i="1"/>
  <c r="I597" i="1"/>
  <c r="L597" i="1" s="1"/>
  <c r="I54" i="1"/>
  <c r="I511" i="1"/>
  <c r="L511" i="1" s="1"/>
  <c r="I603" i="1"/>
  <c r="L603" i="1" s="1"/>
  <c r="I353" i="1"/>
  <c r="K353" i="1" s="1"/>
  <c r="L342" i="1"/>
  <c r="L160" i="1"/>
  <c r="L347" i="1"/>
  <c r="L7" i="1"/>
  <c r="L361" i="1"/>
  <c r="L202" i="1"/>
  <c r="L32" i="1"/>
  <c r="L378" i="1"/>
  <c r="L143" i="1"/>
  <c r="L182" i="1"/>
  <c r="L428" i="1"/>
  <c r="L180" i="1"/>
  <c r="L281" i="1"/>
  <c r="L201" i="1"/>
  <c r="L158" i="1"/>
  <c r="L433" i="1"/>
  <c r="L112" i="1"/>
  <c r="L260" i="1"/>
  <c r="L153" i="1"/>
  <c r="L117" i="1"/>
  <c r="L81" i="1"/>
  <c r="L106" i="1"/>
  <c r="L442" i="1"/>
  <c r="L470" i="1"/>
  <c r="L408" i="1"/>
  <c r="L88" i="1"/>
  <c r="L212" i="1"/>
  <c r="L137" i="1"/>
  <c r="L313" i="1"/>
  <c r="L31" i="1"/>
  <c r="L53" i="1"/>
  <c r="L183" i="1"/>
  <c r="L368" i="1"/>
  <c r="L264" i="1"/>
  <c r="L473" i="1"/>
  <c r="L78" i="1"/>
  <c r="L453" i="1"/>
  <c r="L23" i="1"/>
  <c r="L384" i="1"/>
  <c r="L477" i="1"/>
  <c r="L19" i="1"/>
  <c r="L244" i="1"/>
  <c r="L341" i="1"/>
  <c r="L100" i="1"/>
  <c r="L406" i="1"/>
  <c r="L118" i="1"/>
  <c r="L50" i="1"/>
  <c r="L296" i="1"/>
  <c r="L25" i="1"/>
  <c r="L213" i="1"/>
  <c r="L271" i="1"/>
  <c r="L101" i="1"/>
  <c r="L354" i="1"/>
  <c r="L207" i="1"/>
  <c r="L343" i="1"/>
  <c r="L57" i="1"/>
  <c r="L168" i="1"/>
  <c r="L369" i="1"/>
  <c r="L370" i="1"/>
  <c r="L224" i="1"/>
  <c r="L323" i="1"/>
  <c r="L194" i="1"/>
  <c r="L390" i="1"/>
  <c r="L156" i="1"/>
  <c r="L74" i="1"/>
  <c r="L411" i="1"/>
  <c r="L375" i="1"/>
  <c r="L152" i="1"/>
  <c r="L41" i="1"/>
  <c r="L299" i="1"/>
  <c r="L203" i="1"/>
  <c r="L256" i="1"/>
  <c r="L286" i="1"/>
  <c r="L36" i="1"/>
  <c r="L284" i="1"/>
  <c r="L200" i="1"/>
  <c r="L175" i="1"/>
  <c r="L488" i="1"/>
  <c r="L395" i="1"/>
  <c r="L218" i="1"/>
  <c r="L288" i="1"/>
  <c r="L409" i="1"/>
  <c r="L148" i="1"/>
  <c r="L258" i="1"/>
  <c r="L309" i="1"/>
  <c r="L301" i="1"/>
  <c r="L174" i="1"/>
  <c r="L434" i="1"/>
  <c r="L131" i="1"/>
  <c r="L393" i="1"/>
  <c r="L359" i="1"/>
  <c r="L33" i="1"/>
  <c r="L237" i="1"/>
  <c r="L40" i="1"/>
  <c r="L255" i="1"/>
  <c r="L308" i="1"/>
  <c r="L366" i="1"/>
  <c r="L122" i="1"/>
  <c r="L374" i="1"/>
  <c r="L340" i="1"/>
  <c r="L141" i="1"/>
  <c r="L398" i="1"/>
  <c r="L47" i="1"/>
  <c r="L407" i="1"/>
  <c r="L275" i="1"/>
  <c r="L358" i="1"/>
  <c r="L177" i="1"/>
  <c r="L94" i="1"/>
  <c r="L397" i="1"/>
  <c r="L210" i="1"/>
  <c r="L126" i="1"/>
  <c r="L216" i="1"/>
  <c r="L479" i="1"/>
  <c r="L58" i="1"/>
  <c r="L362" i="1"/>
  <c r="L5" i="1"/>
  <c r="L344" i="1"/>
  <c r="L83" i="1"/>
  <c r="L277" i="1"/>
  <c r="L163" i="1"/>
  <c r="L69" i="1"/>
  <c r="L317" i="1"/>
  <c r="L405" i="1"/>
  <c r="L485" i="1"/>
  <c r="L4" i="1"/>
  <c r="L3" i="1"/>
  <c r="L263" i="1"/>
  <c r="L63" i="1"/>
  <c r="L231" i="1"/>
  <c r="L10" i="1"/>
  <c r="L170" i="1"/>
  <c r="L339" i="1"/>
  <c r="L115" i="1"/>
  <c r="L438" i="1"/>
  <c r="L242" i="1"/>
  <c r="L276" i="1"/>
  <c r="L274" i="1"/>
  <c r="L376" i="1"/>
  <c r="L481" i="1"/>
  <c r="L144" i="1"/>
  <c r="L82" i="1"/>
  <c r="L454" i="1"/>
  <c r="L35" i="1"/>
  <c r="L161" i="1"/>
  <c r="L450" i="1"/>
  <c r="L412" i="1"/>
  <c r="L84" i="1"/>
  <c r="L394" i="1"/>
  <c r="L399" i="1"/>
  <c r="L87" i="1"/>
  <c r="L150" i="1"/>
  <c r="L211" i="1"/>
  <c r="L181" i="1"/>
  <c r="L46" i="1"/>
  <c r="L9" i="1"/>
  <c r="L110" i="1"/>
  <c r="L446" i="1"/>
  <c r="L193" i="1"/>
  <c r="L348" i="1"/>
  <c r="L257" i="1"/>
  <c r="L136" i="1"/>
  <c r="L278" i="1"/>
  <c r="L246" i="1"/>
  <c r="L66" i="1"/>
  <c r="L444" i="1"/>
  <c r="L176" i="1"/>
  <c r="L449" i="1"/>
  <c r="L93" i="1"/>
  <c r="L38" i="1"/>
  <c r="L487" i="1"/>
  <c r="L249" i="1"/>
  <c r="L30" i="1"/>
  <c r="L220" i="1"/>
  <c r="L187" i="1"/>
  <c r="L75" i="1"/>
  <c r="L44" i="1"/>
  <c r="L62" i="1"/>
  <c r="L352" i="1"/>
  <c r="L114" i="1"/>
  <c r="L18" i="1"/>
  <c r="L171" i="1"/>
  <c r="L26" i="1"/>
  <c r="L392" i="1"/>
  <c r="L243" i="1"/>
  <c r="L324" i="1"/>
  <c r="L79" i="1"/>
  <c r="L300" i="1"/>
  <c r="L459" i="1"/>
  <c r="L198" i="1"/>
  <c r="L146" i="1"/>
  <c r="L272" i="1"/>
  <c r="L293" i="1"/>
  <c r="L135" i="1"/>
  <c r="L230" i="1"/>
  <c r="L22" i="1"/>
  <c r="L134" i="1"/>
  <c r="L401" i="1"/>
  <c r="L254" i="1"/>
  <c r="L252" i="1"/>
  <c r="L268" i="1"/>
  <c r="L234" i="1"/>
  <c r="L86" i="1"/>
  <c r="L98" i="1"/>
  <c r="L380" i="1"/>
  <c r="L419" i="1"/>
  <c r="L236" i="1"/>
  <c r="L447" i="1"/>
  <c r="L71" i="1"/>
  <c r="L410" i="1"/>
  <c r="L464" i="1"/>
  <c r="L302" i="1"/>
  <c r="L461" i="1"/>
  <c r="L223" i="1"/>
  <c r="L413" i="1"/>
  <c r="L417" i="1"/>
  <c r="L360" i="1"/>
  <c r="L381" i="1"/>
  <c r="L13" i="1"/>
  <c r="L2" i="1"/>
  <c r="L241" i="1"/>
  <c r="L466" i="1"/>
  <c r="L266" i="1"/>
  <c r="L371" i="1"/>
  <c r="L235" i="1"/>
  <c r="L56" i="1"/>
  <c r="L336" i="1"/>
  <c r="L305" i="1"/>
  <c r="L318" i="1"/>
  <c r="L418" i="1"/>
  <c r="L166" i="1"/>
  <c r="L345" i="1"/>
  <c r="L350" i="1"/>
  <c r="L214" i="1"/>
  <c r="L476" i="1"/>
  <c r="L120" i="1"/>
  <c r="L430" i="1"/>
  <c r="L289" i="1"/>
  <c r="L147" i="1"/>
  <c r="L328" i="1"/>
  <c r="L209" i="1"/>
  <c r="L90" i="1"/>
  <c r="L125" i="1"/>
  <c r="L96" i="1"/>
  <c r="L334" i="1"/>
  <c r="L310" i="1"/>
  <c r="L382" i="1"/>
  <c r="L290" i="1"/>
  <c r="L102" i="1"/>
  <c r="L217" i="1"/>
  <c r="L386" i="1"/>
  <c r="L426" i="1"/>
  <c r="L229" i="1"/>
  <c r="L472" i="1"/>
  <c r="L15" i="1"/>
  <c r="L208" i="1"/>
  <c r="L14" i="1"/>
  <c r="L52" i="1"/>
  <c r="L441" i="1"/>
  <c r="L51" i="1"/>
  <c r="L273" i="1"/>
  <c r="L355" i="1"/>
  <c r="L436" i="1"/>
  <c r="L215" i="1"/>
  <c r="L45" i="1"/>
  <c r="L225" i="1"/>
  <c r="L64" i="1"/>
  <c r="L443" i="1"/>
  <c r="L416" i="1"/>
  <c r="L173" i="1"/>
  <c r="L265" i="1"/>
  <c r="L388" i="1"/>
  <c r="L325" i="1"/>
  <c r="L206" i="1"/>
  <c r="L414" i="1"/>
  <c r="L333" i="1"/>
  <c r="L116" i="1"/>
  <c r="L326" i="1"/>
  <c r="L12" i="1"/>
  <c r="L383" i="1"/>
  <c r="L157" i="1"/>
  <c r="L451" i="1"/>
  <c r="L471" i="1"/>
  <c r="L27" i="1"/>
  <c r="L238" i="1"/>
  <c r="L431" i="1"/>
  <c r="L440" i="1"/>
  <c r="L298" i="1"/>
  <c r="L127" i="1"/>
  <c r="L251" i="1"/>
  <c r="L129" i="1"/>
  <c r="L448" i="1"/>
  <c r="L351" i="1"/>
  <c r="L59" i="1"/>
  <c r="L6" i="1"/>
  <c r="L262" i="1"/>
  <c r="L475" i="1"/>
  <c r="L67" i="1"/>
  <c r="L196" i="1"/>
  <c r="L189" i="1"/>
  <c r="L372" i="1"/>
  <c r="L282" i="1"/>
  <c r="L285" i="1"/>
  <c r="L190" i="1"/>
  <c r="L389" i="1"/>
  <c r="L185" i="1"/>
  <c r="L335" i="1"/>
  <c r="L327" i="1"/>
  <c r="L420" i="1"/>
  <c r="L259" i="1"/>
  <c r="L34" i="1"/>
  <c r="L338" i="1"/>
  <c r="L232" i="1"/>
  <c r="L337" i="1"/>
  <c r="L103" i="1"/>
  <c r="L460" i="1"/>
  <c r="L304" i="1"/>
  <c r="L179" i="1"/>
  <c r="L121" i="1"/>
  <c r="L353" i="1"/>
  <c r="L29" i="1"/>
  <c r="L322" i="1"/>
  <c r="L400" i="1"/>
  <c r="L108" i="1"/>
  <c r="L149" i="1"/>
  <c r="L330" i="1"/>
  <c r="K508" i="1" l="1"/>
  <c r="K537" i="1"/>
  <c r="K559" i="1"/>
  <c r="K600" i="1"/>
  <c r="K541" i="1"/>
  <c r="K563" i="1"/>
  <c r="K531" i="1"/>
  <c r="K498" i="1"/>
  <c r="K542" i="1"/>
  <c r="K523" i="1"/>
  <c r="K556" i="1"/>
  <c r="K554" i="1"/>
  <c r="K507" i="1"/>
  <c r="K532" i="1"/>
  <c r="K506" i="1"/>
  <c r="K603" i="1"/>
  <c r="K505" i="1"/>
  <c r="K539" i="1"/>
  <c r="K604" i="1"/>
  <c r="K492" i="1"/>
  <c r="K565" i="1"/>
  <c r="K536" i="1"/>
  <c r="K497" i="1"/>
  <c r="K594" i="1"/>
  <c r="K504" i="1"/>
  <c r="K535" i="1"/>
  <c r="K553" i="1"/>
  <c r="K342" i="1"/>
  <c r="K555" i="1"/>
  <c r="K605" i="1"/>
  <c r="K518" i="1"/>
  <c r="K529" i="1"/>
  <c r="K520" i="1"/>
  <c r="K545" i="1"/>
  <c r="K119" i="1"/>
  <c r="K571" i="1"/>
  <c r="K562" i="1"/>
  <c r="K557" i="1"/>
  <c r="K528" i="1"/>
  <c r="K501" i="1"/>
  <c r="K584" i="1"/>
  <c r="K608" i="1"/>
  <c r="K524" i="1"/>
  <c r="K599" i="1"/>
  <c r="K582" i="1"/>
  <c r="K560" i="1"/>
  <c r="K548" i="1"/>
  <c r="K595" i="1"/>
  <c r="K499" i="1"/>
  <c r="K549" i="1"/>
  <c r="K580" i="1"/>
  <c r="K525" i="1"/>
  <c r="K606" i="1"/>
  <c r="K564" i="1"/>
  <c r="K569" i="1"/>
  <c r="K519" i="1"/>
  <c r="K552" i="1"/>
  <c r="K530" i="1"/>
  <c r="K567" i="1"/>
  <c r="K558" i="1"/>
  <c r="K578" i="1"/>
  <c r="K570" i="1"/>
  <c r="K512" i="1"/>
  <c r="K574" i="1"/>
  <c r="K403" i="1"/>
  <c r="K495" i="1"/>
  <c r="K583" i="1"/>
  <c r="K577" i="1"/>
  <c r="K99" i="1"/>
  <c r="K489" i="1"/>
  <c r="K550" i="1"/>
  <c r="K534" i="1"/>
  <c r="K491" i="1"/>
  <c r="K514" i="1"/>
  <c r="K496" i="1"/>
  <c r="K611" i="1"/>
  <c r="K205" i="1"/>
  <c r="K204" i="1"/>
  <c r="K515" i="1"/>
  <c r="K109" i="1"/>
  <c r="K422" i="1"/>
  <c r="K593" i="1"/>
  <c r="K592" i="1"/>
  <c r="K421" i="1"/>
  <c r="K155" i="1"/>
  <c r="L601" i="1"/>
  <c r="K601" i="1"/>
  <c r="K314" i="1"/>
  <c r="K544" i="1"/>
  <c r="K365" i="1"/>
  <c r="K162" i="1"/>
  <c r="L613" i="1"/>
  <c r="K613" i="1"/>
  <c r="K311" i="1"/>
  <c r="K184" i="1"/>
  <c r="L80" i="1"/>
  <c r="K80" i="1"/>
  <c r="K468" i="1"/>
  <c r="K113" i="1"/>
  <c r="L538" i="1"/>
  <c r="K538" i="1"/>
  <c r="L591" i="1"/>
  <c r="K591" i="1"/>
  <c r="K435" i="1"/>
  <c r="L587" i="1"/>
  <c r="K587" i="1"/>
  <c r="K124" i="1"/>
  <c r="K483" i="1"/>
  <c r="K24" i="1"/>
  <c r="L573" i="1"/>
  <c r="K573" i="1"/>
  <c r="L331" i="1"/>
  <c r="K331" i="1"/>
  <c r="K178" i="1"/>
  <c r="K167" i="1"/>
  <c r="K159" i="1"/>
  <c r="K349" i="1"/>
  <c r="K8" i="1"/>
  <c r="K253" i="1"/>
  <c r="K111" i="1"/>
  <c r="K132" i="1"/>
  <c r="K330" i="1"/>
  <c r="K240" i="1"/>
  <c r="K197" i="1"/>
  <c r="K357" i="1"/>
  <c r="K68" i="1"/>
  <c r="K329" i="1"/>
  <c r="K415" i="1"/>
  <c r="K280" i="1"/>
  <c r="K391" i="1"/>
  <c r="K164" i="1"/>
  <c r="K221" i="1"/>
  <c r="K191" i="1"/>
  <c r="K77" i="1"/>
  <c r="K316" i="1"/>
  <c r="K138" i="1"/>
  <c r="K250" i="1"/>
  <c r="K89" i="1"/>
  <c r="K458" i="1"/>
  <c r="K467" i="1"/>
  <c r="L586" i="1"/>
  <c r="K586" i="1"/>
  <c r="K307" i="1"/>
  <c r="K222" i="1"/>
  <c r="K140" i="1"/>
  <c r="L513" i="1"/>
  <c r="K513" i="1"/>
  <c r="K55" i="1"/>
  <c r="K429" i="1"/>
  <c r="K107" i="1"/>
  <c r="K227" i="1"/>
  <c r="K172" i="1"/>
  <c r="K484" i="1"/>
  <c r="K91" i="1"/>
  <c r="K199" i="1"/>
  <c r="K303" i="1"/>
  <c r="L527" i="1"/>
  <c r="K527" i="1"/>
  <c r="L315" i="1"/>
  <c r="K315" i="1"/>
  <c r="K463" i="1"/>
  <c r="L607" i="1"/>
  <c r="K607" i="1"/>
  <c r="K149" i="1"/>
  <c r="K108" i="1"/>
  <c r="K400" i="1"/>
  <c r="K543" i="1"/>
  <c r="K248" i="1"/>
  <c r="K145" i="1"/>
  <c r="K17" i="1"/>
  <c r="K566" i="1"/>
  <c r="K404" i="1"/>
  <c r="K373" i="1"/>
  <c r="K291" i="1"/>
  <c r="K128" i="1"/>
  <c r="K270" i="1"/>
  <c r="K49" i="1"/>
  <c r="K73" i="1"/>
  <c r="K287" i="1"/>
  <c r="K54" i="1"/>
  <c r="K169" i="1"/>
  <c r="K154" i="1"/>
  <c r="K346" i="1"/>
  <c r="K439" i="1"/>
  <c r="K219" i="1"/>
  <c r="K455" i="1"/>
  <c r="K320" i="1"/>
  <c r="K465" i="1"/>
  <c r="K37" i="1"/>
  <c r="K60" i="1"/>
  <c r="K43" i="1"/>
  <c r="K597" i="1"/>
  <c r="K486" i="1"/>
  <c r="K602" i="1"/>
  <c r="K228" i="1"/>
  <c r="K151" i="1"/>
  <c r="K502" i="1"/>
  <c r="K493" i="1"/>
  <c r="K546" i="1"/>
  <c r="K70" i="1"/>
  <c r="K56" i="1"/>
  <c r="K575" i="1"/>
  <c r="K267" i="1"/>
  <c r="K516" i="1"/>
  <c r="K437" i="1"/>
  <c r="K427" i="1"/>
  <c r="K590" i="1"/>
  <c r="K96" i="1"/>
  <c r="K526" i="1"/>
  <c r="K295" i="1"/>
  <c r="K186" i="1"/>
  <c r="K551" i="1"/>
  <c r="K28" i="1"/>
  <c r="K42" i="1"/>
  <c r="K387" i="1"/>
  <c r="K48" i="1"/>
  <c r="K95" i="1"/>
  <c r="K596" i="1"/>
  <c r="K579" i="1"/>
  <c r="K312" i="1"/>
  <c r="K480" i="1"/>
  <c r="K133" i="1"/>
  <c r="K581" i="1"/>
  <c r="K396" i="1"/>
  <c r="K165" i="1"/>
  <c r="K294" i="1"/>
  <c r="K457" i="1"/>
  <c r="K459" i="1"/>
  <c r="K402" i="1"/>
  <c r="K500" i="1"/>
  <c r="K517" i="1"/>
  <c r="K588" i="1"/>
  <c r="K11" i="1"/>
  <c r="K547" i="1"/>
  <c r="K521" i="1"/>
  <c r="K522" i="1"/>
  <c r="K195" i="1"/>
  <c r="K185" i="1"/>
  <c r="K326" i="1"/>
  <c r="K283" i="1"/>
  <c r="K65" i="1"/>
  <c r="K20" i="1"/>
  <c r="K211" i="1"/>
  <c r="K247" i="1"/>
  <c r="K474" i="1"/>
  <c r="K97" i="1"/>
  <c r="K72" i="1"/>
  <c r="K188" i="1"/>
  <c r="K130" i="1"/>
  <c r="K379" i="1"/>
  <c r="K245" i="1"/>
  <c r="K561" i="1"/>
  <c r="K21" i="1"/>
  <c r="K239" i="1"/>
  <c r="K469" i="1"/>
  <c r="K321" i="1"/>
  <c r="K510" i="1"/>
  <c r="K462" i="1"/>
  <c r="K377" i="1"/>
  <c r="K306" i="1"/>
  <c r="K233" i="1"/>
  <c r="K503" i="1"/>
  <c r="K423" i="1"/>
  <c r="K576" i="1"/>
  <c r="K425" i="1"/>
  <c r="K452" i="1"/>
  <c r="K142" i="1"/>
  <c r="K319" i="1"/>
  <c r="K364" i="1"/>
  <c r="K356" i="1"/>
  <c r="K482" i="1"/>
  <c r="K445" i="1"/>
  <c r="K568" i="1"/>
  <c r="K297" i="1"/>
  <c r="K271" i="1"/>
  <c r="K123" i="1"/>
  <c r="K85" i="1"/>
  <c r="K292" i="1"/>
  <c r="K432" i="1"/>
  <c r="K192" i="1"/>
  <c r="K104" i="1"/>
  <c r="K363" i="1"/>
  <c r="K105" i="1"/>
  <c r="K456" i="1"/>
  <c r="K269" i="1"/>
  <c r="K16" i="1"/>
  <c r="K61" i="1"/>
  <c r="K261" i="1"/>
  <c r="K59" i="1"/>
  <c r="K226" i="1"/>
  <c r="K471" i="1"/>
  <c r="K139" i="1"/>
  <c r="K279" i="1"/>
  <c r="K540" i="1"/>
  <c r="K511" i="1"/>
  <c r="K478" i="1"/>
  <c r="K610" i="1"/>
  <c r="K64" i="1"/>
  <c r="K39" i="1"/>
  <c r="K225" i="1"/>
  <c r="K76" i="1"/>
  <c r="K45" i="1"/>
  <c r="K215" i="1"/>
  <c r="K436" i="1"/>
  <c r="K367" i="1"/>
  <c r="K355" i="1"/>
  <c r="K273" i="1"/>
  <c r="K609" i="1"/>
  <c r="K424" i="1"/>
  <c r="K51" i="1"/>
  <c r="K385" i="1"/>
  <c r="K441" i="1"/>
  <c r="K52" i="1"/>
  <c r="K14" i="1"/>
  <c r="K208" i="1"/>
  <c r="K15" i="1"/>
  <c r="K472" i="1"/>
  <c r="K464" i="1"/>
  <c r="K92" i="1"/>
  <c r="K494" i="1"/>
  <c r="K310" i="1"/>
  <c r="K612" i="1"/>
  <c r="K332" i="1"/>
  <c r="K509" i="1"/>
  <c r="K328" i="1"/>
  <c r="K147" i="1"/>
  <c r="K229" i="1"/>
  <c r="K289" i="1"/>
  <c r="K585" i="1"/>
  <c r="K490" i="1"/>
  <c r="K430" i="1"/>
  <c r="K120" i="1"/>
  <c r="K589" i="1"/>
  <c r="K426" i="1"/>
  <c r="K476" i="1"/>
  <c r="K572" i="1"/>
  <c r="K598" i="1"/>
  <c r="K386" i="1"/>
  <c r="K217" i="1"/>
  <c r="K102" i="1"/>
  <c r="K533" i="1"/>
  <c r="K206" i="1"/>
  <c r="L421" i="1"/>
  <c r="L311" i="1"/>
  <c r="L159" i="1"/>
  <c r="L357" i="1"/>
  <c r="L191" i="1"/>
  <c r="L404" i="1"/>
  <c r="L54" i="1"/>
  <c r="L65" i="1"/>
  <c r="L402" i="1"/>
  <c r="L379" i="1"/>
  <c r="L319" i="1"/>
  <c r="L269" i="1"/>
  <c r="L424" i="1"/>
  <c r="L346" i="1"/>
  <c r="L233" i="1"/>
  <c r="L61" i="1"/>
  <c r="L253" i="1"/>
  <c r="L128" i="1"/>
  <c r="L415" i="1"/>
  <c r="L43" i="1"/>
  <c r="L192" i="1"/>
  <c r="L280" i="1"/>
  <c r="L248" i="1"/>
  <c r="L486" i="1"/>
  <c r="L165" i="1"/>
  <c r="L226" i="1"/>
  <c r="L294" i="1"/>
  <c r="L435" i="1"/>
  <c r="L228" i="1"/>
  <c r="L452" i="1"/>
  <c r="L139" i="1"/>
  <c r="L287" i="1"/>
  <c r="L184" i="1"/>
  <c r="L124" i="1"/>
  <c r="L349" i="1"/>
  <c r="L227" i="1"/>
  <c r="L463" i="1"/>
  <c r="L465" i="1"/>
  <c r="L312" i="1"/>
  <c r="L377" i="1"/>
  <c r="L85" i="1"/>
  <c r="L332" i="1"/>
  <c r="L468" i="1"/>
  <c r="L60" i="1"/>
  <c r="L133" i="1"/>
  <c r="L314" i="1"/>
  <c r="L11" i="1"/>
  <c r="L28" i="1"/>
  <c r="L261" i="1"/>
  <c r="L132" i="1"/>
  <c r="L219" i="1"/>
  <c r="L97" i="1"/>
  <c r="L445" i="1"/>
  <c r="L145" i="1"/>
  <c r="L387" i="1"/>
  <c r="L425" i="1"/>
  <c r="L155" i="1"/>
  <c r="L68" i="1"/>
  <c r="L77" i="1"/>
  <c r="L307" i="1"/>
  <c r="L172" i="1"/>
  <c r="L373" i="1"/>
  <c r="L169" i="1"/>
  <c r="L295" i="1"/>
  <c r="L20" i="1"/>
  <c r="L21" i="1"/>
  <c r="L423" i="1"/>
  <c r="L55" i="1"/>
  <c r="L321" i="1"/>
  <c r="L167" i="1"/>
  <c r="L456" i="1"/>
  <c r="L92" i="1"/>
  <c r="L8" i="1"/>
  <c r="L37" i="1"/>
  <c r="L480" i="1"/>
  <c r="L245" i="1"/>
  <c r="L306" i="1"/>
  <c r="L364" i="1"/>
  <c r="L292" i="1"/>
  <c r="L16" i="1"/>
  <c r="L478" i="1"/>
  <c r="L70" i="1"/>
  <c r="L186" i="1"/>
  <c r="L24" i="1"/>
  <c r="L316" i="1"/>
  <c r="L247" i="1"/>
  <c r="L432" i="1"/>
  <c r="L138" i="1"/>
  <c r="L391" i="1"/>
  <c r="L49" i="1"/>
  <c r="L469" i="1"/>
  <c r="L363" i="1"/>
  <c r="L240" i="1"/>
  <c r="L483" i="1"/>
  <c r="L222" i="1"/>
  <c r="L484" i="1"/>
  <c r="L291" i="1"/>
  <c r="L329" i="1"/>
  <c r="L356" i="1"/>
  <c r="L91" i="1"/>
  <c r="L111" i="1"/>
  <c r="L140" i="1"/>
  <c r="L439" i="1"/>
  <c r="L474" i="1"/>
  <c r="L482" i="1"/>
  <c r="L39" i="1"/>
  <c r="L267" i="1"/>
  <c r="L396" i="1"/>
  <c r="L239" i="1"/>
  <c r="L250" i="1"/>
  <c r="L42" i="1"/>
  <c r="L303" i="1"/>
  <c r="L72" i="1"/>
  <c r="L164" i="1"/>
  <c r="L427" i="1"/>
  <c r="L221" i="1"/>
  <c r="L107" i="1"/>
  <c r="L113" i="1"/>
  <c r="L199" i="1"/>
  <c r="L270" i="1"/>
  <c r="L104" i="1"/>
  <c r="L365" i="1"/>
  <c r="L76" i="1"/>
  <c r="L437" i="1"/>
  <c r="L297" i="1"/>
  <c r="L458" i="1"/>
  <c r="L283" i="1"/>
  <c r="L130" i="1"/>
  <c r="L142" i="1"/>
  <c r="L279" i="1"/>
  <c r="L162" i="1"/>
  <c r="L89" i="1"/>
  <c r="L455" i="1"/>
  <c r="L188" i="1"/>
  <c r="L457" i="1"/>
  <c r="L462" i="1"/>
  <c r="L178" i="1"/>
  <c r="L429" i="1"/>
  <c r="L17" i="1"/>
  <c r="L73" i="1"/>
  <c r="L105" i="1"/>
  <c r="L123" i="1"/>
  <c r="L197" i="1"/>
  <c r="L467" i="1"/>
  <c r="L320" i="1"/>
  <c r="L151" i="1"/>
  <c r="L367" i="1"/>
  <c r="K6" i="10" l="1"/>
  <c r="M6" i="10" s="1"/>
  <c r="K8" i="10"/>
  <c r="M8" i="10" s="1"/>
  <c r="D24" i="10"/>
  <c r="F24" i="10" s="1"/>
  <c r="K5" i="10"/>
  <c r="M5" i="10" s="1"/>
  <c r="D26" i="10"/>
  <c r="F26" i="10" s="1"/>
  <c r="D6" i="10"/>
  <c r="F6" i="10" s="1"/>
  <c r="K13" i="10"/>
  <c r="M13" i="10" s="1"/>
  <c r="K16" i="10"/>
  <c r="M16" i="10" s="1"/>
  <c r="K25" i="10"/>
  <c r="M25" i="10" s="1"/>
  <c r="D7" i="10"/>
  <c r="F7" i="10" s="1"/>
  <c r="K9" i="10"/>
  <c r="M9" i="10" s="1"/>
  <c r="D17" i="10"/>
  <c r="F17" i="10" s="1"/>
  <c r="K30" i="10"/>
  <c r="M30" i="10" s="1"/>
  <c r="K28" i="10"/>
  <c r="M28" i="10" s="1"/>
  <c r="K26" i="10"/>
  <c r="M26" i="10" s="1"/>
  <c r="K29" i="10"/>
  <c r="M29" i="10" s="1"/>
  <c r="D27" i="10"/>
  <c r="F27" i="10" s="1"/>
  <c r="K23" i="10"/>
  <c r="M23" i="10" s="1"/>
  <c r="D25" i="10"/>
  <c r="F25" i="10" s="1"/>
  <c r="D8" i="10"/>
  <c r="F8" i="10" s="1"/>
  <c r="D13" i="10"/>
  <c r="F13" i="10" s="1"/>
  <c r="D15" i="10"/>
  <c r="F15" i="10" s="1"/>
  <c r="K7" i="10"/>
  <c r="M7" i="10" s="1"/>
  <c r="K24" i="10"/>
  <c r="M24" i="10" s="1"/>
  <c r="K15" i="10"/>
  <c r="M15" i="10" s="1"/>
  <c r="K14" i="10"/>
  <c r="M14" i="10" s="1"/>
  <c r="D5" i="10"/>
  <c r="F5" i="10" s="1"/>
  <c r="A5" i="10" s="1"/>
  <c r="K27" i="10"/>
  <c r="M27" i="10" s="1"/>
  <c r="K17" i="10"/>
  <c r="M17" i="10" s="1"/>
  <c r="D23" i="10"/>
  <c r="F23" i="10" s="1"/>
  <c r="K31" i="10"/>
  <c r="M31" i="10" s="1"/>
  <c r="D14" i="10"/>
  <c r="F14" i="10" s="1"/>
  <c r="D16" i="10"/>
  <c r="F16" i="10" s="1"/>
  <c r="H16" i="10" l="1"/>
  <c r="H15" i="10"/>
  <c r="H13" i="10"/>
  <c r="H17" i="10"/>
  <c r="H14" i="10"/>
  <c r="A15" i="10"/>
  <c r="A17" i="10"/>
  <c r="A13" i="10"/>
  <c r="A16" i="10"/>
  <c r="A14" i="10"/>
  <c r="H5" i="10"/>
  <c r="H9" i="10"/>
  <c r="H7" i="10"/>
  <c r="H8" i="10"/>
  <c r="H6" i="10"/>
  <c r="A27" i="10"/>
  <c r="H23" i="10"/>
  <c r="A26" i="10"/>
  <c r="A25" i="10"/>
  <c r="H29" i="10"/>
  <c r="H26" i="10"/>
  <c r="H28" i="10"/>
  <c r="A23" i="10"/>
  <c r="H30" i="10"/>
  <c r="H27" i="10"/>
  <c r="H31" i="10"/>
  <c r="A7" i="10"/>
  <c r="H25" i="10"/>
  <c r="H24" i="10"/>
  <c r="A6" i="10"/>
  <c r="A24" i="10"/>
  <c r="A8" i="10"/>
</calcChain>
</file>

<file path=xl/comments1.xml><?xml version="1.0" encoding="utf-8"?>
<comments xmlns="http://schemas.openxmlformats.org/spreadsheetml/2006/main">
  <authors>
    <author>Emmanuel RICHARD</author>
  </authors>
  <commentList>
    <comment ref="N14" authorId="0" shapeId="0">
      <text>
        <r>
          <rPr>
            <sz val="10"/>
            <rFont val="Calibri"/>
            <family val="2"/>
          </rPr>
          <t xml:space="preserve">Emmanuel RICHARD:
</t>
        </r>
        <r>
          <rPr>
            <sz val="9"/>
            <color rgb="FF000000"/>
            <rFont val="Tahoma"/>
            <family val="2"/>
            <charset val="1"/>
          </rPr>
          <t xml:space="preserve">Contrôle si le nombre de coureurs est supérieur à 104 car le challenge va chercher les temps sur 104 coureurs par course)
</t>
        </r>
      </text>
    </comment>
  </commentList>
</comments>
</file>

<file path=xl/sharedStrings.xml><?xml version="1.0" encoding="utf-8"?>
<sst xmlns="http://schemas.openxmlformats.org/spreadsheetml/2006/main" count="1739" uniqueCount="844">
  <si>
    <t>Dossard</t>
  </si>
  <si>
    <t>Nom</t>
  </si>
  <si>
    <t>Prénom</t>
  </si>
  <si>
    <t>Date de naissance</t>
  </si>
  <si>
    <t>Classe</t>
  </si>
  <si>
    <t>NBT</t>
  </si>
  <si>
    <t>N° course</t>
  </si>
  <si>
    <t>D</t>
  </si>
  <si>
    <t>Absent</t>
  </si>
  <si>
    <t>Couru</t>
  </si>
  <si>
    <t>Temps</t>
  </si>
  <si>
    <t>place</t>
  </si>
  <si>
    <t>AUBRY</t>
  </si>
  <si>
    <t>Louisa</t>
  </si>
  <si>
    <t>6 A</t>
  </si>
  <si>
    <t>BAUER</t>
  </si>
  <si>
    <t>Anna</t>
  </si>
  <si>
    <t>premier dos</t>
  </si>
  <si>
    <t>CHARQANE</t>
  </si>
  <si>
    <t>Basma</t>
  </si>
  <si>
    <t>dernier dos</t>
  </si>
  <si>
    <t>DEFRANOULD</t>
  </si>
  <si>
    <t>Mathilde</t>
  </si>
  <si>
    <t>dernier dos el</t>
  </si>
  <si>
    <t>HUMBERT</t>
  </si>
  <si>
    <t>Kaëlys</t>
  </si>
  <si>
    <t>LEMARQUIS</t>
  </si>
  <si>
    <t>Abby</t>
  </si>
  <si>
    <t>MERGUIN</t>
  </si>
  <si>
    <t>Léa</t>
  </si>
  <si>
    <t>ROUSSEL</t>
  </si>
  <si>
    <t>Kendra</t>
  </si>
  <si>
    <t>SCHUBNEL</t>
  </si>
  <si>
    <t>Valentine</t>
  </si>
  <si>
    <t>ALLUIN-LAFUE</t>
  </si>
  <si>
    <t>Virginie</t>
  </si>
  <si>
    <t>6 B</t>
  </si>
  <si>
    <t>DEMANGEL</t>
  </si>
  <si>
    <t>Ernestine</t>
  </si>
  <si>
    <t>DIDIER</t>
  </si>
  <si>
    <t>Olive</t>
  </si>
  <si>
    <t>FONDERFLICK</t>
  </si>
  <si>
    <t>Louise</t>
  </si>
  <si>
    <t>Modification</t>
  </si>
  <si>
    <t>Effectif</t>
  </si>
  <si>
    <t>course</t>
  </si>
  <si>
    <t>GRAFF</t>
  </si>
  <si>
    <t>Camille</t>
  </si>
  <si>
    <t>GRAVIER</t>
  </si>
  <si>
    <t>Mila</t>
  </si>
  <si>
    <t>SILLARI</t>
  </si>
  <si>
    <t>Naomi</t>
  </si>
  <si>
    <t>AGIRANEZA</t>
  </si>
  <si>
    <t>Joy Life</t>
  </si>
  <si>
    <t>6 C</t>
  </si>
  <si>
    <t>BOSDONNAT</t>
  </si>
  <si>
    <t>Alice</t>
  </si>
  <si>
    <t>CAUSERET</t>
  </si>
  <si>
    <t>Kiara</t>
  </si>
  <si>
    <t>DEMANGE</t>
  </si>
  <si>
    <t>Léane</t>
  </si>
  <si>
    <t>FEIVET</t>
  </si>
  <si>
    <t>Candice</t>
  </si>
  <si>
    <t>GIBIER</t>
  </si>
  <si>
    <t>Maeva</t>
  </si>
  <si>
    <t>TOTAL</t>
  </si>
  <si>
    <t>HAMMERER</t>
  </si>
  <si>
    <t>Augustine</t>
  </si>
  <si>
    <t>LOUP</t>
  </si>
  <si>
    <t>Maxine</t>
  </si>
  <si>
    <t>NURDIN</t>
  </si>
  <si>
    <t>Clémence</t>
  </si>
  <si>
    <t>VIOLETTE</t>
  </si>
  <si>
    <t>Ilena</t>
  </si>
  <si>
    <t>VOIRIN</t>
  </si>
  <si>
    <t>Emeline</t>
  </si>
  <si>
    <t>BLAISE</t>
  </si>
  <si>
    <t>Zoé</t>
  </si>
  <si>
    <t>6 D</t>
  </si>
  <si>
    <t>MASSON</t>
  </si>
  <si>
    <t>Alison</t>
  </si>
  <si>
    <t>MILLOTTE</t>
  </si>
  <si>
    <t>Irya</t>
  </si>
  <si>
    <t>NOMINE</t>
  </si>
  <si>
    <t>Marie</t>
  </si>
  <si>
    <t>ROLIN</t>
  </si>
  <si>
    <t>Kelya</t>
  </si>
  <si>
    <t>TONNEAU</t>
  </si>
  <si>
    <t>Élouane</t>
  </si>
  <si>
    <t>VOINSON</t>
  </si>
  <si>
    <t>Andréa</t>
  </si>
  <si>
    <t>ABRADOR</t>
  </si>
  <si>
    <t>Keylia</t>
  </si>
  <si>
    <t>BONTEMS</t>
  </si>
  <si>
    <t>Lucile</t>
  </si>
  <si>
    <t>GUNER</t>
  </si>
  <si>
    <t>Zeynep</t>
  </si>
  <si>
    <t>HADJAHMED</t>
  </si>
  <si>
    <t>Sawsen</t>
  </si>
  <si>
    <t>LAMBERT</t>
  </si>
  <si>
    <t>Loriane</t>
  </si>
  <si>
    <t>LAMZEL</t>
  </si>
  <si>
    <t>Aya</t>
  </si>
  <si>
    <t>MANTELLI</t>
  </si>
  <si>
    <t>Bella</t>
  </si>
  <si>
    <t>MANUKYAN</t>
  </si>
  <si>
    <t>Lilly</t>
  </si>
  <si>
    <t>CM1 - ST-AME</t>
  </si>
  <si>
    <t>Alicia</t>
  </si>
  <si>
    <t>CM2 - DOMMARTIN</t>
  </si>
  <si>
    <t>Laure</t>
  </si>
  <si>
    <t>Chloé</t>
  </si>
  <si>
    <t>HACHET</t>
  </si>
  <si>
    <t>Victoria</t>
  </si>
  <si>
    <t>Noémie</t>
  </si>
  <si>
    <t>KONATE</t>
  </si>
  <si>
    <t>Neyla</t>
  </si>
  <si>
    <t>CM2 - REVILLON</t>
  </si>
  <si>
    <t>CM2 - ST-AME</t>
  </si>
  <si>
    <t>BAILLY</t>
  </si>
  <si>
    <t>Noa</t>
  </si>
  <si>
    <t>BARTAL GALLET</t>
  </si>
  <si>
    <t>Isem</t>
  </si>
  <si>
    <t>BUDELOT</t>
  </si>
  <si>
    <t>Louison</t>
  </si>
  <si>
    <t>CLAUDEL</t>
  </si>
  <si>
    <t>Tom</t>
  </si>
  <si>
    <t>DEFRANOUX</t>
  </si>
  <si>
    <t>Mathias</t>
  </si>
  <si>
    <t>GODEFROY</t>
  </si>
  <si>
    <t>Erwan</t>
  </si>
  <si>
    <t>JEANGEORGES</t>
  </si>
  <si>
    <t>Baptiste</t>
  </si>
  <si>
    <t>MULLER</t>
  </si>
  <si>
    <t>Lucien</t>
  </si>
  <si>
    <t>PIERRE</t>
  </si>
  <si>
    <t>Lino</t>
  </si>
  <si>
    <t>REMY</t>
  </si>
  <si>
    <t>Louis</t>
  </si>
  <si>
    <t>SLABY</t>
  </si>
  <si>
    <t>Malo</t>
  </si>
  <si>
    <t>THINET</t>
  </si>
  <si>
    <t>Arthur</t>
  </si>
  <si>
    <t>ABONOU</t>
  </si>
  <si>
    <t>Mathis</t>
  </si>
  <si>
    <t>ANSEL</t>
  </si>
  <si>
    <t>Basile</t>
  </si>
  <si>
    <t>ASLY</t>
  </si>
  <si>
    <t>Yslem</t>
  </si>
  <si>
    <t>BREVILLE</t>
  </si>
  <si>
    <t>Benoit</t>
  </si>
  <si>
    <t>BUTZ</t>
  </si>
  <si>
    <t>Emile</t>
  </si>
  <si>
    <t>CHAMAK</t>
  </si>
  <si>
    <t>Kahil</t>
  </si>
  <si>
    <t>DAOU</t>
  </si>
  <si>
    <t>Youssef</t>
  </si>
  <si>
    <t>DIDIER ORY</t>
  </si>
  <si>
    <t>Gabriel</t>
  </si>
  <si>
    <t>FORM</t>
  </si>
  <si>
    <t>Edgar</t>
  </si>
  <si>
    <t>GOMES-QUINTIN</t>
  </si>
  <si>
    <t>JACQUOT</t>
  </si>
  <si>
    <t>Lucas</t>
  </si>
  <si>
    <t>REDOUTÉ</t>
  </si>
  <si>
    <t>Antoine</t>
  </si>
  <si>
    <t>RICHE</t>
  </si>
  <si>
    <t>TISSERAND</t>
  </si>
  <si>
    <t>Maxence</t>
  </si>
  <si>
    <t>ALAMI BEN LAKHDAR</t>
  </si>
  <si>
    <t>Adam</t>
  </si>
  <si>
    <t>ARNOULD</t>
  </si>
  <si>
    <t>Théo</t>
  </si>
  <si>
    <t>ARSLAN</t>
  </si>
  <si>
    <t>Eyup</t>
  </si>
  <si>
    <t>BELLINI</t>
  </si>
  <si>
    <t>Mathys</t>
  </si>
  <si>
    <t>CHONAVEL</t>
  </si>
  <si>
    <t>Hugo</t>
  </si>
  <si>
    <t>COLIN</t>
  </si>
  <si>
    <t>GHRIBI</t>
  </si>
  <si>
    <t>Benjamin</t>
  </si>
  <si>
    <t>LEFEBVRE</t>
  </si>
  <si>
    <t>Ethan</t>
  </si>
  <si>
    <t>LIMA DOS SANTOS</t>
  </si>
  <si>
    <t>Enzo</t>
  </si>
  <si>
    <t>TISSIER</t>
  </si>
  <si>
    <t>David</t>
  </si>
  <si>
    <t>ABSI</t>
  </si>
  <si>
    <t>Mouhed</t>
  </si>
  <si>
    <t>CASSIS</t>
  </si>
  <si>
    <t>Elory</t>
  </si>
  <si>
    <t>CHTOUKI</t>
  </si>
  <si>
    <t>CLAUDE</t>
  </si>
  <si>
    <t>Marcel</t>
  </si>
  <si>
    <t>DUPEY</t>
  </si>
  <si>
    <t>MABROUK</t>
  </si>
  <si>
    <t>Slimene</t>
  </si>
  <si>
    <t>MAHIAOUI</t>
  </si>
  <si>
    <t>Othmane</t>
  </si>
  <si>
    <t>MERMIER</t>
  </si>
  <si>
    <t>NDOJ</t>
  </si>
  <si>
    <t>Joel</t>
  </si>
  <si>
    <t>RODRIGUEZ MARTINEZ</t>
  </si>
  <si>
    <t>Mijael</t>
  </si>
  <si>
    <t>ABATE</t>
  </si>
  <si>
    <t>Alessio</t>
  </si>
  <si>
    <t>Robin</t>
  </si>
  <si>
    <t>EL JENDKAOUI</t>
  </si>
  <si>
    <t>Zayd</t>
  </si>
  <si>
    <t>HOBERE</t>
  </si>
  <si>
    <t>Eren</t>
  </si>
  <si>
    <t>HOLLEVOET</t>
  </si>
  <si>
    <t>Teiva</t>
  </si>
  <si>
    <t>LASSAUCE</t>
  </si>
  <si>
    <t>Léo</t>
  </si>
  <si>
    <t>PHILIPPS-MANGE</t>
  </si>
  <si>
    <t>Nathan</t>
  </si>
  <si>
    <t>ROBERT</t>
  </si>
  <si>
    <t>Mathew</t>
  </si>
  <si>
    <t>SINGH</t>
  </si>
  <si>
    <t>Charly</t>
  </si>
  <si>
    <t>TASDELEN</t>
  </si>
  <si>
    <t>Hakan</t>
  </si>
  <si>
    <t>CHEVRIER</t>
  </si>
  <si>
    <t>Dario</t>
  </si>
  <si>
    <t>Adrien</t>
  </si>
  <si>
    <t>Maxime</t>
  </si>
  <si>
    <t>Romain</t>
  </si>
  <si>
    <t>Gaby</t>
  </si>
  <si>
    <t>BELL</t>
  </si>
  <si>
    <t>OUSMANE</t>
  </si>
  <si>
    <t>Nahim</t>
  </si>
  <si>
    <t>BILLY</t>
  </si>
  <si>
    <t>Lola</t>
  </si>
  <si>
    <t>5 A</t>
  </si>
  <si>
    <t>Lili</t>
  </si>
  <si>
    <t>COLNEL</t>
  </si>
  <si>
    <t>Jehanne</t>
  </si>
  <si>
    <t>DEMANGEL YERLY</t>
  </si>
  <si>
    <t>Soline</t>
  </si>
  <si>
    <t>FEKAJ</t>
  </si>
  <si>
    <t>Hana</t>
  </si>
  <si>
    <t>LEITE--PIERREL</t>
  </si>
  <si>
    <t>PERRIN</t>
  </si>
  <si>
    <t>Mélody</t>
  </si>
  <si>
    <t>Louane</t>
  </si>
  <si>
    <t>SYLLA</t>
  </si>
  <si>
    <t>Khady</t>
  </si>
  <si>
    <t>THIEBAUTGEORGES</t>
  </si>
  <si>
    <t>Lorina</t>
  </si>
  <si>
    <t>ZOUBIR</t>
  </si>
  <si>
    <t>Erine</t>
  </si>
  <si>
    <t>COLLE PERRIN</t>
  </si>
  <si>
    <t>Léonie</t>
  </si>
  <si>
    <t>5 B</t>
  </si>
  <si>
    <t>EL JIGHI</t>
  </si>
  <si>
    <t>Tasnime</t>
  </si>
  <si>
    <t>FEBVAY</t>
  </si>
  <si>
    <t>Mélina</t>
  </si>
  <si>
    <t>GEORGES</t>
  </si>
  <si>
    <t>Kaylie</t>
  </si>
  <si>
    <t>MADDALUNO</t>
  </si>
  <si>
    <t>Giulia</t>
  </si>
  <si>
    <t>MAJCHERCZYK</t>
  </si>
  <si>
    <t>Yùna</t>
  </si>
  <si>
    <t>MATHIEU</t>
  </si>
  <si>
    <t>Madeline</t>
  </si>
  <si>
    <t>SÉSÉ</t>
  </si>
  <si>
    <t>Maëva</t>
  </si>
  <si>
    <t>VUILLEMIN</t>
  </si>
  <si>
    <t>Loe</t>
  </si>
  <si>
    <t>AL JAMAZ</t>
  </si>
  <si>
    <t>Yosra</t>
  </si>
  <si>
    <t>5 C</t>
  </si>
  <si>
    <t>BASTIEN</t>
  </si>
  <si>
    <t>Kloé</t>
  </si>
  <si>
    <t>BENEZET-CHAPUT</t>
  </si>
  <si>
    <t>Maëlys</t>
  </si>
  <si>
    <t>BOILEAU</t>
  </si>
  <si>
    <t>Lena</t>
  </si>
  <si>
    <t>Cléa</t>
  </si>
  <si>
    <t>CAKAL</t>
  </si>
  <si>
    <t>Mina</t>
  </si>
  <si>
    <t>Dana</t>
  </si>
  <si>
    <t>DOS SANTOS</t>
  </si>
  <si>
    <t>Apolline</t>
  </si>
  <si>
    <t>FASKA</t>
  </si>
  <si>
    <t>Yasmine</t>
  </si>
  <si>
    <t>Célia</t>
  </si>
  <si>
    <t>Ileana</t>
  </si>
  <si>
    <t>LA MELA</t>
  </si>
  <si>
    <t>Enza</t>
  </si>
  <si>
    <t>PIERRAT</t>
  </si>
  <si>
    <t>RADU</t>
  </si>
  <si>
    <t>Zorica</t>
  </si>
  <si>
    <t>VANNSON</t>
  </si>
  <si>
    <t>Jenna</t>
  </si>
  <si>
    <t>AMEZIANE</t>
  </si>
  <si>
    <t>Amel</t>
  </si>
  <si>
    <t>5 D</t>
  </si>
  <si>
    <t>BURRI</t>
  </si>
  <si>
    <t>Julia</t>
  </si>
  <si>
    <t>CHAMPION</t>
  </si>
  <si>
    <t>Zoélie</t>
  </si>
  <si>
    <t>DE GUILI</t>
  </si>
  <si>
    <t>GEHIN</t>
  </si>
  <si>
    <t>Jade</t>
  </si>
  <si>
    <t>GILLET</t>
  </si>
  <si>
    <t>Elora</t>
  </si>
  <si>
    <t>HOVAKIMYAN</t>
  </si>
  <si>
    <t>Gayane</t>
  </si>
  <si>
    <t>HUERTAS</t>
  </si>
  <si>
    <t>Emy</t>
  </si>
  <si>
    <t>JAKOVIQ</t>
  </si>
  <si>
    <t>Marilena</t>
  </si>
  <si>
    <t>LACHIHEB</t>
  </si>
  <si>
    <t>Lina</t>
  </si>
  <si>
    <t>LAMBOLEZ</t>
  </si>
  <si>
    <t>LAURENT</t>
  </si>
  <si>
    <t>Cyrielle</t>
  </si>
  <si>
    <t>Islem</t>
  </si>
  <si>
    <t>MARTIN</t>
  </si>
  <si>
    <t>PETITJEAN</t>
  </si>
  <si>
    <t>Sérénna</t>
  </si>
  <si>
    <t>QUIE</t>
  </si>
  <si>
    <t>Anaïs</t>
  </si>
  <si>
    <t>THIRIET</t>
  </si>
  <si>
    <t>Lyne</t>
  </si>
  <si>
    <t>BEGEL- PAULUS</t>
  </si>
  <si>
    <t>Stacy</t>
  </si>
  <si>
    <t>5 E</t>
  </si>
  <si>
    <t>KERROUZI</t>
  </si>
  <si>
    <t>Chayma</t>
  </si>
  <si>
    <t>LOSSEROY GASPARD</t>
  </si>
  <si>
    <t>Emilie</t>
  </si>
  <si>
    <t>IME</t>
  </si>
  <si>
    <t>Océane</t>
  </si>
  <si>
    <t>BOURGOIN</t>
  </si>
  <si>
    <t>Achille</t>
  </si>
  <si>
    <t>FRANÇOIS</t>
  </si>
  <si>
    <t>GALMICHE</t>
  </si>
  <si>
    <t>Lilian</t>
  </si>
  <si>
    <t>GARZANDAT</t>
  </si>
  <si>
    <t>Mayeul</t>
  </si>
  <si>
    <t>GILBERT</t>
  </si>
  <si>
    <t>ICHER</t>
  </si>
  <si>
    <t>MICHEL</t>
  </si>
  <si>
    <t>Sohan</t>
  </si>
  <si>
    <t>POTIER</t>
  </si>
  <si>
    <t>Lénaïc</t>
  </si>
  <si>
    <t>RICHARD</t>
  </si>
  <si>
    <t>SIMON</t>
  </si>
  <si>
    <t>THIEBAUT</t>
  </si>
  <si>
    <t>Armand</t>
  </si>
  <si>
    <t>ADRIAN</t>
  </si>
  <si>
    <t>Victor</t>
  </si>
  <si>
    <t>AIT ALLA</t>
  </si>
  <si>
    <t>Mohamed</t>
  </si>
  <si>
    <t>Yoanis</t>
  </si>
  <si>
    <t>Noé</t>
  </si>
  <si>
    <t>GENET</t>
  </si>
  <si>
    <t>GERARD</t>
  </si>
  <si>
    <t>Aymerick</t>
  </si>
  <si>
    <t>HENRY</t>
  </si>
  <si>
    <t>LELU</t>
  </si>
  <si>
    <t>LIAIGRE AUBERT</t>
  </si>
  <si>
    <t>Auguste</t>
  </si>
  <si>
    <t>MOREAU</t>
  </si>
  <si>
    <t>Ivan</t>
  </si>
  <si>
    <t>Ledjon</t>
  </si>
  <si>
    <t>OLRY</t>
  </si>
  <si>
    <t>PHAM</t>
  </si>
  <si>
    <t>Gia Hy</t>
  </si>
  <si>
    <t>VALDENAIRE</t>
  </si>
  <si>
    <t>Dorian</t>
  </si>
  <si>
    <t>APTEL</t>
  </si>
  <si>
    <t>Malick Eric Georges</t>
  </si>
  <si>
    <t>BAUVILLE</t>
  </si>
  <si>
    <t>Nael</t>
  </si>
  <si>
    <t>LAZZARINI</t>
  </si>
  <si>
    <t>Ylian</t>
  </si>
  <si>
    <t>MADUREIRA</t>
  </si>
  <si>
    <t>Axel</t>
  </si>
  <si>
    <t>RUER</t>
  </si>
  <si>
    <t>Dylan</t>
  </si>
  <si>
    <t>SOW</t>
  </si>
  <si>
    <t>Moussa</t>
  </si>
  <si>
    <t>BALLAND</t>
  </si>
  <si>
    <t>Thiago</t>
  </si>
  <si>
    <t>BLANCO GARCIA</t>
  </si>
  <si>
    <t>HASSEN</t>
  </si>
  <si>
    <t>Nessim</t>
  </si>
  <si>
    <t>KHALDI</t>
  </si>
  <si>
    <t>Seyfedine Souleymen</t>
  </si>
  <si>
    <t>PEROT VINEL</t>
  </si>
  <si>
    <t>Paul</t>
  </si>
  <si>
    <t>Ishaaq</t>
  </si>
  <si>
    <t>GOMES</t>
  </si>
  <si>
    <t>Noah</t>
  </si>
  <si>
    <t>JOSON</t>
  </si>
  <si>
    <t>Mahé</t>
  </si>
  <si>
    <t>Wahib</t>
  </si>
  <si>
    <t>Yanis</t>
  </si>
  <si>
    <t>Mike</t>
  </si>
  <si>
    <t>AIT-BOURAS</t>
  </si>
  <si>
    <t>Dounia</t>
  </si>
  <si>
    <t>4 A</t>
  </si>
  <si>
    <t>AKTAS</t>
  </si>
  <si>
    <t>Ceyda</t>
  </si>
  <si>
    <t>BONJEAN SCHWARTZ</t>
  </si>
  <si>
    <t>DASSEUX</t>
  </si>
  <si>
    <t>Constance</t>
  </si>
  <si>
    <t>DEMIR</t>
  </si>
  <si>
    <t>Manolya</t>
  </si>
  <si>
    <t>EL KAHLA</t>
  </si>
  <si>
    <t>LAPOIRIE</t>
  </si>
  <si>
    <t>Loïsa</t>
  </si>
  <si>
    <t>Hénorine</t>
  </si>
  <si>
    <t>VALDENAIRE ETIENNE</t>
  </si>
  <si>
    <t>Angela</t>
  </si>
  <si>
    <t>ZIDI</t>
  </si>
  <si>
    <t>Emna</t>
  </si>
  <si>
    <t>AKKUS</t>
  </si>
  <si>
    <t>Bilge</t>
  </si>
  <si>
    <t>4 B</t>
  </si>
  <si>
    <t>ARRIGONI</t>
  </si>
  <si>
    <t>Lynnae</t>
  </si>
  <si>
    <t>CHERNYSH</t>
  </si>
  <si>
    <t>Ariana</t>
  </si>
  <si>
    <t>DUBOS</t>
  </si>
  <si>
    <t>Lise</t>
  </si>
  <si>
    <t>FAGNOT</t>
  </si>
  <si>
    <t>GROSJEAN</t>
  </si>
  <si>
    <t>Délisia</t>
  </si>
  <si>
    <t>HAKOBYAN</t>
  </si>
  <si>
    <t>Maria Linda</t>
  </si>
  <si>
    <t>Nora</t>
  </si>
  <si>
    <t>HOEIJMAKERS</t>
  </si>
  <si>
    <t>Amélie Lorraine</t>
  </si>
  <si>
    <t>JEANNIN</t>
  </si>
  <si>
    <t>Juliette</t>
  </si>
  <si>
    <t>MOUGEL</t>
  </si>
  <si>
    <t>POIROT</t>
  </si>
  <si>
    <t>Lilwenn</t>
  </si>
  <si>
    <t>Émilie</t>
  </si>
  <si>
    <t>TURAN</t>
  </si>
  <si>
    <t>Rumeysa</t>
  </si>
  <si>
    <t>Livia</t>
  </si>
  <si>
    <t>ANTOINE</t>
  </si>
  <si>
    <t>Orlana</t>
  </si>
  <si>
    <t>4 C</t>
  </si>
  <si>
    <t>Nina</t>
  </si>
  <si>
    <t>BERTHIER</t>
  </si>
  <si>
    <t>Louhane</t>
  </si>
  <si>
    <t>Lalya</t>
  </si>
  <si>
    <t>Caly</t>
  </si>
  <si>
    <t>DEVRIESE</t>
  </si>
  <si>
    <t>Lilou</t>
  </si>
  <si>
    <t>LABAYS</t>
  </si>
  <si>
    <t>Hasana</t>
  </si>
  <si>
    <t>MAALAOUI</t>
  </si>
  <si>
    <t>Sara</t>
  </si>
  <si>
    <t>Manon</t>
  </si>
  <si>
    <t>Lana</t>
  </si>
  <si>
    <t>NAPPE</t>
  </si>
  <si>
    <t>Marine</t>
  </si>
  <si>
    <t>NOËL</t>
  </si>
  <si>
    <t>Ema</t>
  </si>
  <si>
    <t>PERINI</t>
  </si>
  <si>
    <t>POULEUR</t>
  </si>
  <si>
    <t>Margaux</t>
  </si>
  <si>
    <t>THIERY</t>
  </si>
  <si>
    <t>Juline</t>
  </si>
  <si>
    <t>VILLEMIN</t>
  </si>
  <si>
    <t>Leila</t>
  </si>
  <si>
    <t>ABELARD</t>
  </si>
  <si>
    <t>Laynna</t>
  </si>
  <si>
    <t>4 D</t>
  </si>
  <si>
    <t>Sham</t>
  </si>
  <si>
    <t>Louann</t>
  </si>
  <si>
    <t>CHEIKH EL MOUSTAPH</t>
  </si>
  <si>
    <t>Aichetou</t>
  </si>
  <si>
    <t>Maëlle</t>
  </si>
  <si>
    <t>FIXARIS</t>
  </si>
  <si>
    <t>Elsa</t>
  </si>
  <si>
    <t>HANANE</t>
  </si>
  <si>
    <t>LENTENGRE</t>
  </si>
  <si>
    <t>LEPERS</t>
  </si>
  <si>
    <t>MARION</t>
  </si>
  <si>
    <t>Thanaïs</t>
  </si>
  <si>
    <t>MTIMET</t>
  </si>
  <si>
    <t>Zohra</t>
  </si>
  <si>
    <t>NIEMERICH</t>
  </si>
  <si>
    <t>Charlotte</t>
  </si>
  <si>
    <t>Léna</t>
  </si>
  <si>
    <t>TROVATO</t>
  </si>
  <si>
    <t>Carmela</t>
  </si>
  <si>
    <t>AUDINOT</t>
  </si>
  <si>
    <t>4 E</t>
  </si>
  <si>
    <t>MARCHAL RIVAS</t>
  </si>
  <si>
    <t>Louna</t>
  </si>
  <si>
    <t>MARULIER</t>
  </si>
  <si>
    <t>Clara</t>
  </si>
  <si>
    <t>SARRAZIN</t>
  </si>
  <si>
    <t>Maélys</t>
  </si>
  <si>
    <t>SERHANE</t>
  </si>
  <si>
    <t>Nisrine</t>
  </si>
  <si>
    <t>Ilona</t>
  </si>
  <si>
    <t>TRUR</t>
  </si>
  <si>
    <t>Aurore</t>
  </si>
  <si>
    <t>VIEIXA</t>
  </si>
  <si>
    <t>Rose</t>
  </si>
  <si>
    <t>WACH</t>
  </si>
  <si>
    <t>Emma</t>
  </si>
  <si>
    <t>Jihed</t>
  </si>
  <si>
    <t>BERDAL</t>
  </si>
  <si>
    <t>BOULET HAQUET</t>
  </si>
  <si>
    <t>Nathaël</t>
  </si>
  <si>
    <t>Sacha</t>
  </si>
  <si>
    <t>COMISI</t>
  </si>
  <si>
    <t>Marius</t>
  </si>
  <si>
    <t>GONCALVES</t>
  </si>
  <si>
    <t>Charlie</t>
  </si>
  <si>
    <t>GÜNER</t>
  </si>
  <si>
    <t>Mustafa</t>
  </si>
  <si>
    <t>HUMBERTCLAUDE</t>
  </si>
  <si>
    <t>Jules</t>
  </si>
  <si>
    <t>LIGNON</t>
  </si>
  <si>
    <t>Nino</t>
  </si>
  <si>
    <t>NIZAR</t>
  </si>
  <si>
    <t>Bilal</t>
  </si>
  <si>
    <t>PALLARO</t>
  </si>
  <si>
    <t>Tristan</t>
  </si>
  <si>
    <t>BEN SLAMA RACHED</t>
  </si>
  <si>
    <t>COBAN</t>
  </si>
  <si>
    <t>Hamza</t>
  </si>
  <si>
    <t>Zakaria</t>
  </si>
  <si>
    <t>MILITONYAN</t>
  </si>
  <si>
    <t>Alex</t>
  </si>
  <si>
    <t>PUGET</t>
  </si>
  <si>
    <t>Gaëtan</t>
  </si>
  <si>
    <t>Milan</t>
  </si>
  <si>
    <t>ROQUIS</t>
  </si>
  <si>
    <t>Randy</t>
  </si>
  <si>
    <t>Solan</t>
  </si>
  <si>
    <t>BOLMONT</t>
  </si>
  <si>
    <t>Simon</t>
  </si>
  <si>
    <t>CLAUDE DESCHASEAUX</t>
  </si>
  <si>
    <t>KOUMMA</t>
  </si>
  <si>
    <t>Hamid</t>
  </si>
  <si>
    <t>MONTEMURRO</t>
  </si>
  <si>
    <t>PACATTE</t>
  </si>
  <si>
    <t>ASHIMWE</t>
  </si>
  <si>
    <t>Dan</t>
  </si>
  <si>
    <t>BETBEDER-MATIBET</t>
  </si>
  <si>
    <t>CHATELAT</t>
  </si>
  <si>
    <t>Louka</t>
  </si>
  <si>
    <t>GALLEMARD</t>
  </si>
  <si>
    <t>KOUHAIL</t>
  </si>
  <si>
    <t>Ayham</t>
  </si>
  <si>
    <t>Hassan</t>
  </si>
  <si>
    <t>MESSELOT CHEVALLEY</t>
  </si>
  <si>
    <t>Angelo</t>
  </si>
  <si>
    <t>Evan</t>
  </si>
  <si>
    <t>Natéo</t>
  </si>
  <si>
    <t>ROSAYE</t>
  </si>
  <si>
    <t>SAHIM</t>
  </si>
  <si>
    <t>Rahyan</t>
  </si>
  <si>
    <t>William</t>
  </si>
  <si>
    <t>LESPINASSE</t>
  </si>
  <si>
    <t>STRACH</t>
  </si>
  <si>
    <t>3 A</t>
  </si>
  <si>
    <t>Eva</t>
  </si>
  <si>
    <t>3 B</t>
  </si>
  <si>
    <t>DURAND</t>
  </si>
  <si>
    <t>VALENTIN</t>
  </si>
  <si>
    <t>3 C</t>
  </si>
  <si>
    <t>3 D</t>
  </si>
  <si>
    <t>3 E</t>
  </si>
  <si>
    <t>HOCQUARD</t>
  </si>
  <si>
    <t>SOARES</t>
  </si>
  <si>
    <t>Classement des Filles                      de 6ème</t>
  </si>
  <si>
    <t>1300 m</t>
  </si>
  <si>
    <t>Arrivée</t>
  </si>
  <si>
    <t>Temps moyen</t>
  </si>
  <si>
    <t>Erreur</t>
  </si>
  <si>
    <t>Classement des garçons                      de 6ème</t>
  </si>
  <si>
    <t>Classement des filles                         de 5ème</t>
  </si>
  <si>
    <t>Classement des garçons                         de 5ème</t>
  </si>
  <si>
    <t>2600m</t>
  </si>
  <si>
    <t>Classement des filles de 4ème</t>
  </si>
  <si>
    <t>2600 m</t>
  </si>
  <si>
    <t>Classement des garçons de 4ème</t>
  </si>
  <si>
    <t xml:space="preserve">Classement des filles                   de 3ème </t>
  </si>
  <si>
    <t>Classement des garçons                   de 3ème</t>
  </si>
  <si>
    <t>3900 m</t>
  </si>
  <si>
    <t>Résultats du challenge par classes</t>
  </si>
  <si>
    <t xml:space="preserve">Classement  6ème </t>
  </si>
  <si>
    <t>Classement  5ème</t>
  </si>
  <si>
    <t>Rang</t>
  </si>
  <si>
    <t>Classes</t>
  </si>
  <si>
    <t>Nb part.</t>
  </si>
  <si>
    <t>Nb cpt</t>
  </si>
  <si>
    <t>Effectif cl</t>
  </si>
  <si>
    <t>Tps moyen/tour</t>
  </si>
  <si>
    <t>Classement  4ème</t>
  </si>
  <si>
    <t>Classement  3ème</t>
  </si>
  <si>
    <t>Classement ECOLES</t>
  </si>
  <si>
    <t>Classement  6ème  et ECOLES</t>
  </si>
  <si>
    <t>Katalin</t>
  </si>
  <si>
    <t>Masha</t>
  </si>
  <si>
    <t>Elena</t>
  </si>
  <si>
    <t>Joseph</t>
  </si>
  <si>
    <t>Solhan</t>
  </si>
  <si>
    <t>Andy</t>
  </si>
  <si>
    <t>Logan</t>
  </si>
  <si>
    <t>Mylann</t>
  </si>
  <si>
    <t>Cross du collège CHARLET - Vendredi 16 Octobre 2026</t>
  </si>
  <si>
    <t>MASSON POIROT</t>
  </si>
  <si>
    <t>AL TAHA AL ZOUBI</t>
  </si>
  <si>
    <t>Heba</t>
  </si>
  <si>
    <t>BALOGH</t>
  </si>
  <si>
    <t>Alexandra</t>
  </si>
  <si>
    <t>DUPIC</t>
  </si>
  <si>
    <t>Luna</t>
  </si>
  <si>
    <t>FAIVRE</t>
  </si>
  <si>
    <t>Inès</t>
  </si>
  <si>
    <t>ISHEJA</t>
  </si>
  <si>
    <t>Oksana</t>
  </si>
  <si>
    <t>OKTAY</t>
  </si>
  <si>
    <t>Zehra</t>
  </si>
  <si>
    <t>Lyha</t>
  </si>
  <si>
    <t>ABSALON</t>
  </si>
  <si>
    <t>Rosalie</t>
  </si>
  <si>
    <t>BONNARD</t>
  </si>
  <si>
    <t>DESSEIN</t>
  </si>
  <si>
    <t>Solene</t>
  </si>
  <si>
    <t>DUPON</t>
  </si>
  <si>
    <t>FREDERIC</t>
  </si>
  <si>
    <t>GALIFFET</t>
  </si>
  <si>
    <t>Wendy</t>
  </si>
  <si>
    <t>STASIAK</t>
  </si>
  <si>
    <t>Kelly</t>
  </si>
  <si>
    <t>Luce</t>
  </si>
  <si>
    <t>VANÇON</t>
  </si>
  <si>
    <t>Joana</t>
  </si>
  <si>
    <t>VAUTHIER</t>
  </si>
  <si>
    <t>ALBERT-BRAGA</t>
  </si>
  <si>
    <t>Sophie</t>
  </si>
  <si>
    <t>BARREIROS</t>
  </si>
  <si>
    <t>BOURGEOIS</t>
  </si>
  <si>
    <t>DESSAINT</t>
  </si>
  <si>
    <t>Eléanor</t>
  </si>
  <si>
    <t>Gabriella</t>
  </si>
  <si>
    <t>MASSON CONDOLF</t>
  </si>
  <si>
    <t>Lylou</t>
  </si>
  <si>
    <t>VINCENT VERDENAL</t>
  </si>
  <si>
    <t>Liya</t>
  </si>
  <si>
    <t>DEMBCZINSKI</t>
  </si>
  <si>
    <t>DI TOMASO</t>
  </si>
  <si>
    <t>Tania</t>
  </si>
  <si>
    <t>HOUG</t>
  </si>
  <si>
    <t>HOUTMANN ALTHOFFER</t>
  </si>
  <si>
    <t>MAXANT</t>
  </si>
  <si>
    <t>Maëllys</t>
  </si>
  <si>
    <t>TISSIER PERROT</t>
  </si>
  <si>
    <t>Gabrielle</t>
  </si>
  <si>
    <t>ADLY</t>
  </si>
  <si>
    <t>BABEL</t>
  </si>
  <si>
    <t>Mélissa</t>
  </si>
  <si>
    <t>BEN ELALLID</t>
  </si>
  <si>
    <t>Samar</t>
  </si>
  <si>
    <t>BINDER</t>
  </si>
  <si>
    <t>GRANDJEAN</t>
  </si>
  <si>
    <t>OUCHEN</t>
  </si>
  <si>
    <t>Malak</t>
  </si>
  <si>
    <t>MOREL PALENA</t>
  </si>
  <si>
    <t>Kenzo</t>
  </si>
  <si>
    <t>ROUZE</t>
  </si>
  <si>
    <t>Salim</t>
  </si>
  <si>
    <t>ARTEAGA CAJAMARCA</t>
  </si>
  <si>
    <t>Duvan</t>
  </si>
  <si>
    <t>SCHELCHER</t>
  </si>
  <si>
    <t>BOITARD</t>
  </si>
  <si>
    <t>Aaron</t>
  </si>
  <si>
    <t>HEBERT</t>
  </si>
  <si>
    <t>Nohlan</t>
  </si>
  <si>
    <t>PILLOD-GAILLOT</t>
  </si>
  <si>
    <t>Lhoussaine</t>
  </si>
  <si>
    <t>CARTINIÈRE</t>
  </si>
  <si>
    <t>Jack</t>
  </si>
  <si>
    <t>HERMANS</t>
  </si>
  <si>
    <t>LIN</t>
  </si>
  <si>
    <t>BENACHIR</t>
  </si>
  <si>
    <t>Issa</t>
  </si>
  <si>
    <t>CLAIRET</t>
  </si>
  <si>
    <t>ISHIMWE CYUSA</t>
  </si>
  <si>
    <t>Alvin</t>
  </si>
  <si>
    <t>OUALI</t>
  </si>
  <si>
    <t>Nadji</t>
  </si>
  <si>
    <t>CORNIL</t>
  </si>
  <si>
    <t>Julien</t>
  </si>
  <si>
    <t>DE LIMA BASTOS</t>
  </si>
  <si>
    <t>Thyéri</t>
  </si>
  <si>
    <t>GRANARA</t>
  </si>
  <si>
    <t>Thibaud</t>
  </si>
  <si>
    <t>GURY</t>
  </si>
  <si>
    <t>Alenzo</t>
  </si>
  <si>
    <t>CUNY</t>
  </si>
  <si>
    <t>DUCHANOIS</t>
  </si>
  <si>
    <t>Loup</t>
  </si>
  <si>
    <t>Tim</t>
  </si>
  <si>
    <t>Marcelin</t>
  </si>
  <si>
    <t>MAURY</t>
  </si>
  <si>
    <t>Amaël</t>
  </si>
  <si>
    <t>Arsène</t>
  </si>
  <si>
    <t>ODILLE</t>
  </si>
  <si>
    <t>PAGELOT BRUCKERT</t>
  </si>
  <si>
    <t>Cameron</t>
  </si>
  <si>
    <t>CELERIER</t>
  </si>
  <si>
    <t>CLAUMAN NARDIN</t>
  </si>
  <si>
    <t>Nuno</t>
  </si>
  <si>
    <t>KHOUANI</t>
  </si>
  <si>
    <t>Adnane</t>
  </si>
  <si>
    <t>MANGEL</t>
  </si>
  <si>
    <t>Sebastian</t>
  </si>
  <si>
    <t>PAULEZ MATHIOT</t>
  </si>
  <si>
    <t>RATEAU</t>
  </si>
  <si>
    <t>AMANIEU</t>
  </si>
  <si>
    <t>BAUDOIN</t>
  </si>
  <si>
    <t>Ewan</t>
  </si>
  <si>
    <t>EMANOV</t>
  </si>
  <si>
    <t>Alexei</t>
  </si>
  <si>
    <t>ESSABBANE</t>
  </si>
  <si>
    <t>Anass</t>
  </si>
  <si>
    <t>GALVEZ</t>
  </si>
  <si>
    <t>Nolan</t>
  </si>
  <si>
    <t>MORIM</t>
  </si>
  <si>
    <t>Leandro</t>
  </si>
  <si>
    <t>RAHIMI</t>
  </si>
  <si>
    <t>Maisam</t>
  </si>
  <si>
    <t>SOLAKOV</t>
  </si>
  <si>
    <t>Simeon</t>
  </si>
  <si>
    <t>Malone</t>
  </si>
  <si>
    <t>Basel</t>
  </si>
  <si>
    <t>BEHAH</t>
  </si>
  <si>
    <t>Zacharia</t>
  </si>
  <si>
    <t>Jayce</t>
  </si>
  <si>
    <t>Tonio</t>
  </si>
  <si>
    <t>Loïc</t>
  </si>
  <si>
    <t>SALVADOR</t>
  </si>
  <si>
    <t>TOURE</t>
  </si>
  <si>
    <t>Oumar</t>
  </si>
  <si>
    <t>ALBERT</t>
  </si>
  <si>
    <t>CARITEY</t>
  </si>
  <si>
    <t>Lou</t>
  </si>
  <si>
    <t>Alix</t>
  </si>
  <si>
    <t>HOUBRE HERZOG</t>
  </si>
  <si>
    <t>JEANVOINE-AZZATI</t>
  </si>
  <si>
    <t>Mylia</t>
  </si>
  <si>
    <t>PEREZ-MARQUEZ</t>
  </si>
  <si>
    <t>Violette</t>
  </si>
  <si>
    <t>FRANCOIS</t>
  </si>
  <si>
    <t>Eden</t>
  </si>
  <si>
    <t>GALLAIRE</t>
  </si>
  <si>
    <t>Martin</t>
  </si>
  <si>
    <t>Livio</t>
  </si>
  <si>
    <t>CEKIC</t>
  </si>
  <si>
    <t>Nur</t>
  </si>
  <si>
    <t>Hazelle</t>
  </si>
  <si>
    <t>MUNDING</t>
  </si>
  <si>
    <t>Vitaly</t>
  </si>
  <si>
    <t>Gökay</t>
  </si>
  <si>
    <t>Cemre</t>
  </si>
  <si>
    <t>CRISTINELLI</t>
  </si>
  <si>
    <t>Adeline</t>
  </si>
  <si>
    <t>GROLET</t>
  </si>
  <si>
    <t>Mayline</t>
  </si>
  <si>
    <t>LOPPINET</t>
  </si>
  <si>
    <t>Isis</t>
  </si>
  <si>
    <t>ZUNINO</t>
  </si>
  <si>
    <t>Letty</t>
  </si>
  <si>
    <t>Ayaz</t>
  </si>
  <si>
    <t>ANDRE</t>
  </si>
  <si>
    <t>Raphaël</t>
  </si>
  <si>
    <t>Morgan</t>
  </si>
  <si>
    <t>GOTTI</t>
  </si>
  <si>
    <t>HANS</t>
  </si>
  <si>
    <t>LASNON</t>
  </si>
  <si>
    <t>OUANNOUGHI</t>
  </si>
  <si>
    <t>Camil</t>
  </si>
  <si>
    <t>RENIER-CHOURY</t>
  </si>
  <si>
    <t>Kendji</t>
  </si>
  <si>
    <t>Salomé</t>
  </si>
  <si>
    <t>CM1 - DOMMARTIN</t>
  </si>
  <si>
    <t xml:space="preserve">MILLOTTE </t>
  </si>
  <si>
    <t>Isée</t>
  </si>
  <si>
    <t xml:space="preserve">ROBICHON </t>
  </si>
  <si>
    <t xml:space="preserve">BOLOT </t>
  </si>
  <si>
    <t xml:space="preserve">Léna </t>
  </si>
  <si>
    <t xml:space="preserve">BOSDONNAT </t>
  </si>
  <si>
    <t xml:space="preserve">Daphné </t>
  </si>
  <si>
    <t>BOUSMAT ADAM</t>
  </si>
  <si>
    <t xml:space="preserve">Lola </t>
  </si>
  <si>
    <t xml:space="preserve">COLNEL </t>
  </si>
  <si>
    <t xml:space="preserve">Louise </t>
  </si>
  <si>
    <t xml:space="preserve">GIROT </t>
  </si>
  <si>
    <t>Élyna</t>
  </si>
  <si>
    <t>JOUIRA</t>
  </si>
  <si>
    <t>Ayah</t>
  </si>
  <si>
    <t xml:space="preserve">PETITJEAN GUIMBERT </t>
  </si>
  <si>
    <t>Judith</t>
  </si>
  <si>
    <t xml:space="preserve">SÉSÉ </t>
  </si>
  <si>
    <t>Léana</t>
  </si>
  <si>
    <t xml:space="preserve">VAXELAIRE VALET </t>
  </si>
  <si>
    <t xml:space="preserve"> Isalys</t>
  </si>
  <si>
    <t xml:space="preserve">CATTEY </t>
  </si>
  <si>
    <t>Maël</t>
  </si>
  <si>
    <t xml:space="preserve">THINET </t>
  </si>
  <si>
    <t xml:space="preserve">AGANZE </t>
  </si>
  <si>
    <t xml:space="preserve">Juste Joël </t>
  </si>
  <si>
    <t>COMBES MUGNIER</t>
  </si>
  <si>
    <t xml:space="preserve">Maxandre </t>
  </si>
  <si>
    <t xml:space="preserve">DEMANGE </t>
  </si>
  <si>
    <t xml:space="preserve"> Oscar</t>
  </si>
  <si>
    <t xml:space="preserve">DUVOID </t>
  </si>
  <si>
    <t xml:space="preserve">Aaron </t>
  </si>
  <si>
    <t xml:space="preserve">NADILO </t>
  </si>
  <si>
    <t>Marceau</t>
  </si>
  <si>
    <t xml:space="preserve">RABESAOTRA </t>
  </si>
  <si>
    <t xml:space="preserve"> Adam </t>
  </si>
  <si>
    <t xml:space="preserve">TONNEAU </t>
  </si>
  <si>
    <t xml:space="preserve">Léo </t>
  </si>
  <si>
    <t xml:space="preserve">VAUBOURG </t>
  </si>
  <si>
    <t>Ronan</t>
  </si>
  <si>
    <t xml:space="preserve">VAXELAIRE </t>
  </si>
  <si>
    <t xml:space="preserve">Maël </t>
  </si>
  <si>
    <t>CANAL</t>
  </si>
  <si>
    <t>VIAIN</t>
  </si>
  <si>
    <t>Corentin</t>
  </si>
  <si>
    <t>PIERREL</t>
  </si>
  <si>
    <t>P</t>
  </si>
  <si>
    <t>Challenge par classe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</si>
</sst>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€-40C];[Red]\-#,##0.00\ [$€-40C]"/>
    <numFmt numFmtId="165" formatCode="[$-40C]General"/>
    <numFmt numFmtId="166" formatCode="[h]:mm:ss;@"/>
    <numFmt numFmtId="167" formatCode="_-* #,##0.00\ _F_-;\-* #,##0.00\ _F_-;_-* \-??\ _F_-;_-@_-"/>
    <numFmt numFmtId="168" formatCode="dd/mmm"/>
  </numFmts>
  <fonts count="41" x14ac:knownFonts="1">
    <font>
      <sz val="10"/>
      <name val="Arial"/>
      <charset val="1"/>
    </font>
    <font>
      <b/>
      <sz val="11"/>
      <color rgb="FFFFFFFF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CC0000"/>
      <name val="Arial"/>
      <family val="2"/>
      <charset val="1"/>
    </font>
    <font>
      <sz val="10"/>
      <color rgb="FFCC0000"/>
      <name val="Arial"/>
      <family val="2"/>
      <charset val="1"/>
    </font>
    <font>
      <i/>
      <sz val="10"/>
      <color rgb="FF808080"/>
      <name val="Arial"/>
      <family val="2"/>
      <charset val="1"/>
    </font>
    <font>
      <i/>
      <sz val="11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1"/>
      <color rgb="FF006600"/>
      <name val="Arial"/>
      <family val="2"/>
      <charset val="1"/>
    </font>
    <font>
      <b/>
      <sz val="24"/>
      <color rgb="FF00000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u/>
      <sz val="11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1"/>
      <color rgb="FF99660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333333"/>
      <name val="Arial"/>
      <family val="2"/>
      <charset val="1"/>
    </font>
    <font>
      <b/>
      <i/>
      <u/>
      <sz val="10"/>
      <color rgb="FF000000"/>
      <name val="Arial"/>
      <family val="2"/>
      <charset val="1"/>
    </font>
    <font>
      <b/>
      <i/>
      <u/>
      <sz val="11"/>
      <color rgb="FF000000"/>
      <name val="Arial"/>
      <family val="2"/>
      <charset val="1"/>
    </font>
    <font>
      <b/>
      <sz val="9"/>
      <color rgb="FF0000FF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Calibri"/>
      <family val="2"/>
    </font>
    <font>
      <sz val="9"/>
      <color rgb="FF000000"/>
      <name val="Tahoma"/>
      <family val="2"/>
      <charset val="1"/>
    </font>
    <font>
      <b/>
      <sz val="9"/>
      <name val="Arial"/>
      <family val="2"/>
      <charset val="1"/>
    </font>
    <font>
      <b/>
      <sz val="12"/>
      <name val="Arial"/>
      <family val="2"/>
      <charset val="1"/>
    </font>
    <font>
      <b/>
      <i/>
      <sz val="9"/>
      <name val="Arial"/>
      <family val="2"/>
      <charset val="1"/>
    </font>
    <font>
      <i/>
      <sz val="10"/>
      <name val="Arial"/>
      <family val="2"/>
      <charset val="1"/>
    </font>
    <font>
      <sz val="12"/>
      <name val="Arial"/>
      <family val="2"/>
      <charset val="1"/>
    </font>
    <font>
      <sz val="9"/>
      <name val="Arial"/>
      <family val="2"/>
      <charset val="1"/>
    </font>
    <font>
      <b/>
      <sz val="10"/>
      <name val="Comic Sans MS"/>
      <family val="4"/>
      <charset val="1"/>
    </font>
    <font>
      <sz val="10"/>
      <name val="Comic Sans MS"/>
      <family val="4"/>
      <charset val="1"/>
    </font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BFBFBF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/>
        <bgColor rgb="FFFFFFCC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1">
    <xf numFmtId="0" fontId="0" fillId="0" borderId="0"/>
    <xf numFmtId="167" fontId="38" fillId="0" borderId="0" applyBorder="0" applyProtection="0"/>
    <xf numFmtId="0" fontId="1" fillId="2" borderId="0" applyBorder="0" applyProtection="0"/>
    <xf numFmtId="0" fontId="2" fillId="2" borderId="0" applyBorder="0" applyProtection="0"/>
    <xf numFmtId="0" fontId="1" fillId="3" borderId="0" applyBorder="0" applyProtection="0"/>
    <xf numFmtId="0" fontId="2" fillId="3" borderId="0" applyBorder="0" applyProtection="0"/>
    <xf numFmtId="0" fontId="3" fillId="4" borderId="0" applyBorder="0" applyProtection="0"/>
    <xf numFmtId="0" fontId="4" fillId="4" borderId="0" applyBorder="0" applyProtection="0"/>
    <xf numFmtId="0" fontId="3" fillId="0" borderId="0" applyBorder="0" applyProtection="0"/>
    <xf numFmtId="0" fontId="4" fillId="0" borderId="0" applyBorder="0" applyProtection="0"/>
    <xf numFmtId="0" fontId="5" fillId="5" borderId="0" applyBorder="0" applyProtection="0"/>
    <xf numFmtId="0" fontId="6" fillId="5" borderId="0" applyBorder="0" applyProtection="0"/>
    <xf numFmtId="0" fontId="2" fillId="6" borderId="0" applyBorder="0" applyProtection="0"/>
    <xf numFmtId="0" fontId="1" fillId="6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7" borderId="0" applyBorder="0" applyProtection="0"/>
    <xf numFmtId="0" fontId="10" fillId="7" borderId="0" applyBorder="0" applyProtection="0"/>
    <xf numFmtId="0" fontId="11" fillId="0" borderId="0" applyBorder="0" applyProtection="0">
      <alignment horizontal="right" textRotation="90"/>
    </xf>
    <xf numFmtId="0" fontId="12" fillId="0" borderId="0" applyBorder="0" applyProtection="0"/>
    <xf numFmtId="0" fontId="11" fillId="0" borderId="0" applyBorder="0" applyProtection="0"/>
    <xf numFmtId="0" fontId="13" fillId="0" borderId="0" applyBorder="0" applyProtection="0"/>
    <xf numFmtId="0" fontId="14" fillId="0" borderId="0" applyBorder="0" applyProtection="0"/>
    <xf numFmtId="0" fontId="15" fillId="0" borderId="0" applyBorder="0" applyProtection="0"/>
    <xf numFmtId="0" fontId="16" fillId="8" borderId="0" applyBorder="0" applyProtection="0"/>
    <xf numFmtId="0" fontId="17" fillId="8" borderId="0" applyBorder="0" applyProtection="0"/>
    <xf numFmtId="0" fontId="18" fillId="0" borderId="0"/>
    <xf numFmtId="0" fontId="19" fillId="0" borderId="0"/>
    <xf numFmtId="0" fontId="20" fillId="0" borderId="0"/>
    <xf numFmtId="0" fontId="21" fillId="8" borderId="1" applyProtection="0"/>
    <xf numFmtId="0" fontId="22" fillId="8" borderId="1" applyProtection="0"/>
    <xf numFmtId="0" fontId="23" fillId="0" borderId="0" applyBorder="0" applyProtection="0"/>
    <xf numFmtId="0" fontId="24" fillId="0" borderId="0" applyBorder="0" applyProtection="0"/>
    <xf numFmtId="164" fontId="24" fillId="0" borderId="0" applyBorder="0" applyProtection="0"/>
    <xf numFmtId="0" fontId="38" fillId="0" borderId="0" applyBorder="0" applyProtection="0"/>
    <xf numFmtId="0" fontId="38" fillId="0" borderId="0" applyBorder="0" applyProtection="0"/>
    <xf numFmtId="0" fontId="38" fillId="0" borderId="0" applyBorder="0" applyProtection="0"/>
    <xf numFmtId="0" fontId="38" fillId="0" borderId="0" applyBorder="0" applyProtection="0"/>
    <xf numFmtId="0" fontId="5" fillId="0" borderId="0" applyBorder="0" applyProtection="0"/>
    <xf numFmtId="0" fontId="6" fillId="0" borderId="0" applyBorder="0" applyProtection="0"/>
    <xf numFmtId="165" fontId="18" fillId="0" borderId="0"/>
  </cellStyleXfs>
  <cellXfs count="116">
    <xf numFmtId="0" fontId="0" fillId="0" borderId="0" xfId="0"/>
    <xf numFmtId="0" fontId="25" fillId="0" borderId="0" xfId="0" applyFont="1" applyAlignment="1">
      <alignment horizontal="center"/>
    </xf>
    <xf numFmtId="0" fontId="26" fillId="0" borderId="0" xfId="0" applyFont="1"/>
    <xf numFmtId="14" fontId="26" fillId="0" borderId="0" xfId="0" applyNumberFormat="1" applyFont="1" applyAlignment="1">
      <alignment horizontal="center"/>
    </xf>
    <xf numFmtId="49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1" fontId="26" fillId="0" borderId="0" xfId="0" applyNumberFormat="1" applyFont="1" applyAlignment="1">
      <alignment horizontal="center"/>
    </xf>
    <xf numFmtId="0" fontId="27" fillId="9" borderId="2" xfId="0" applyFont="1" applyFill="1" applyBorder="1" applyAlignment="1" applyProtection="1">
      <alignment horizontal="center"/>
      <protection hidden="1"/>
    </xf>
    <xf numFmtId="0" fontId="27" fillId="9" borderId="2" xfId="0" applyFont="1" applyFill="1" applyBorder="1" applyProtection="1">
      <protection hidden="1"/>
    </xf>
    <xf numFmtId="14" fontId="27" fillId="9" borderId="2" xfId="0" applyNumberFormat="1" applyFont="1" applyFill="1" applyBorder="1" applyAlignment="1" applyProtection="1">
      <alignment horizontal="center"/>
      <protection hidden="1"/>
    </xf>
    <xf numFmtId="49" fontId="27" fillId="9" borderId="2" xfId="0" applyNumberFormat="1" applyFont="1" applyFill="1" applyBorder="1" applyAlignment="1" applyProtection="1">
      <alignment horizontal="center"/>
      <protection hidden="1"/>
    </xf>
    <xf numFmtId="1" fontId="27" fillId="9" borderId="2" xfId="0" applyNumberFormat="1" applyFont="1" applyFill="1" applyBorder="1" applyAlignment="1" applyProtection="1">
      <alignment horizontal="center"/>
      <protection hidden="1"/>
    </xf>
    <xf numFmtId="49" fontId="27" fillId="9" borderId="3" xfId="0" applyNumberFormat="1" applyFont="1" applyFill="1" applyBorder="1" applyAlignment="1" applyProtection="1">
      <alignment horizontal="center"/>
      <protection hidden="1"/>
    </xf>
    <xf numFmtId="1" fontId="27" fillId="9" borderId="3" xfId="0" applyNumberFormat="1" applyFont="1" applyFill="1" applyBorder="1" applyAlignment="1" applyProtection="1">
      <alignment horizontal="center"/>
      <protection hidden="1"/>
    </xf>
    <xf numFmtId="0" fontId="27" fillId="10" borderId="3" xfId="0" applyFont="1" applyFill="1" applyBorder="1" applyProtection="1">
      <protection hidden="1"/>
    </xf>
    <xf numFmtId="0" fontId="27" fillId="0" borderId="0" xfId="0" applyFont="1" applyProtection="1">
      <protection hidden="1"/>
    </xf>
    <xf numFmtId="0" fontId="27" fillId="0" borderId="0" xfId="0" applyFont="1" applyAlignment="1" applyProtection="1">
      <alignment horizontal="center"/>
      <protection hidden="1"/>
    </xf>
    <xf numFmtId="0" fontId="27" fillId="0" borderId="3" xfId="0" applyFont="1" applyBorder="1" applyProtection="1">
      <protection hidden="1"/>
    </xf>
    <xf numFmtId="0" fontId="26" fillId="0" borderId="2" xfId="0" applyFont="1" applyBorder="1" applyAlignment="1">
      <alignment horizontal="center"/>
    </xf>
    <xf numFmtId="0" fontId="26" fillId="0" borderId="2" xfId="0" applyFont="1" applyBorder="1"/>
    <xf numFmtId="14" fontId="26" fillId="0" borderId="2" xfId="0" applyNumberFormat="1" applyFont="1" applyBorder="1" applyAlignment="1">
      <alignment horizontal="center"/>
    </xf>
    <xf numFmtId="49" fontId="26" fillId="0" borderId="2" xfId="0" applyNumberFormat="1" applyFont="1" applyBorder="1" applyAlignment="1">
      <alignment horizontal="center"/>
    </xf>
    <xf numFmtId="165" fontId="18" fillId="0" borderId="2" xfId="40" applyBorder="1" applyAlignment="1">
      <alignment horizontal="center"/>
    </xf>
    <xf numFmtId="166" fontId="26" fillId="0" borderId="2" xfId="0" applyNumberFormat="1" applyFont="1" applyBorder="1" applyAlignment="1">
      <alignment horizontal="center"/>
    </xf>
    <xf numFmtId="0" fontId="27" fillId="0" borderId="2" xfId="0" applyFont="1" applyBorder="1"/>
    <xf numFmtId="166" fontId="26" fillId="0" borderId="0" xfId="0" applyNumberFormat="1" applyFont="1" applyAlignment="1">
      <alignment horizontal="center"/>
    </xf>
    <xf numFmtId="166" fontId="26" fillId="0" borderId="0" xfId="0" applyNumberFormat="1" applyFont="1"/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/>
    </xf>
    <xf numFmtId="49" fontId="27" fillId="0" borderId="2" xfId="0" applyNumberFormat="1" applyFont="1" applyBorder="1" applyAlignment="1">
      <alignment horizontal="center"/>
    </xf>
    <xf numFmtId="1" fontId="26" fillId="0" borderId="2" xfId="0" applyNumberFormat="1" applyFont="1" applyBorder="1"/>
    <xf numFmtId="0" fontId="26" fillId="0" borderId="2" xfId="1" applyNumberFormat="1" applyFont="1" applyBorder="1" applyAlignment="1" applyProtection="1">
      <alignment vertical="center"/>
    </xf>
    <xf numFmtId="49" fontId="26" fillId="0" borderId="2" xfId="1" applyNumberFormat="1" applyFont="1" applyBorder="1" applyAlignment="1" applyProtection="1">
      <alignment horizontal="center" vertical="center"/>
    </xf>
    <xf numFmtId="20" fontId="26" fillId="0" borderId="2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2" xfId="0" applyBorder="1"/>
    <xf numFmtId="14" fontId="0" fillId="0" borderId="2" xfId="0" applyNumberFormat="1" applyBorder="1" applyAlignment="1">
      <alignment horizontal="center"/>
    </xf>
    <xf numFmtId="14" fontId="0" fillId="0" borderId="2" xfId="0" applyNumberFormat="1" applyBorder="1"/>
    <xf numFmtId="0" fontId="0" fillId="0" borderId="2" xfId="0" applyBorder="1" applyAlignment="1">
      <alignment horizontal="center"/>
    </xf>
    <xf numFmtId="1" fontId="26" fillId="0" borderId="2" xfId="0" applyNumberFormat="1" applyFont="1" applyBorder="1" applyAlignment="1">
      <alignment horizontal="center"/>
    </xf>
    <xf numFmtId="0" fontId="18" fillId="0" borderId="2" xfId="0" applyFont="1" applyBorder="1" applyAlignment="1">
      <alignment horizontal="left"/>
    </xf>
    <xf numFmtId="14" fontId="18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30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7" fillId="9" borderId="4" xfId="0" applyFont="1" applyFill="1" applyBorder="1" applyAlignment="1" applyProtection="1">
      <alignment horizontal="center" vertical="center"/>
      <protection hidden="1"/>
    </xf>
    <xf numFmtId="0" fontId="27" fillId="9" borderId="4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/>
      <protection hidden="1"/>
    </xf>
    <xf numFmtId="168" fontId="34" fillId="0" borderId="0" xfId="0" applyNumberFormat="1" applyFont="1" applyAlignment="1" applyProtection="1">
      <alignment vertical="center"/>
      <protection hidden="1"/>
    </xf>
    <xf numFmtId="0" fontId="27" fillId="9" borderId="5" xfId="0" applyFont="1" applyFill="1" applyBorder="1" applyAlignment="1">
      <alignment horizontal="center"/>
    </xf>
    <xf numFmtId="0" fontId="27" fillId="9" borderId="6" xfId="0" applyFont="1" applyFill="1" applyBorder="1" applyAlignment="1">
      <alignment horizontal="center"/>
    </xf>
    <xf numFmtId="0" fontId="27" fillId="9" borderId="6" xfId="0" applyFont="1" applyFill="1" applyBorder="1" applyAlignment="1">
      <alignment horizontal="left"/>
    </xf>
    <xf numFmtId="166" fontId="27" fillId="9" borderId="6" xfId="0" applyNumberFormat="1" applyFont="1" applyFill="1" applyBorder="1" applyAlignment="1">
      <alignment horizontal="center"/>
    </xf>
    <xf numFmtId="166" fontId="27" fillId="9" borderId="6" xfId="0" applyNumberFormat="1" applyFont="1" applyFill="1" applyBorder="1" applyAlignment="1">
      <alignment horizontal="center" vertical="center" wrapText="1"/>
    </xf>
    <xf numFmtId="0" fontId="27" fillId="9" borderId="7" xfId="0" applyFont="1" applyFill="1" applyBorder="1" applyAlignment="1">
      <alignment horizontal="center"/>
    </xf>
    <xf numFmtId="0" fontId="0" fillId="0" borderId="0" xfId="0" applyProtection="1">
      <protection hidden="1"/>
    </xf>
    <xf numFmtId="168" fontId="34" fillId="0" borderId="0" xfId="0" applyNumberFormat="1" applyFont="1" applyProtection="1">
      <protection hidden="1"/>
    </xf>
    <xf numFmtId="0" fontId="27" fillId="9" borderId="8" xfId="0" applyFont="1" applyFill="1" applyBorder="1" applyAlignment="1">
      <alignment horizontal="center"/>
    </xf>
    <xf numFmtId="0" fontId="27" fillId="9" borderId="8" xfId="0" applyFont="1" applyFill="1" applyBorder="1" applyAlignment="1">
      <alignment horizontal="left"/>
    </xf>
    <xf numFmtId="166" fontId="27" fillId="9" borderId="8" xfId="0" applyNumberFormat="1" applyFont="1" applyFill="1" applyBorder="1" applyAlignment="1">
      <alignment horizontal="center"/>
    </xf>
    <xf numFmtId="166" fontId="27" fillId="9" borderId="9" xfId="0" applyNumberFormat="1" applyFont="1" applyFill="1" applyBorder="1" applyAlignment="1">
      <alignment horizontal="center" vertical="center" wrapText="1"/>
    </xf>
    <xf numFmtId="0" fontId="27" fillId="9" borderId="2" xfId="0" applyFont="1" applyFill="1" applyBorder="1" applyAlignment="1">
      <alignment horizontal="center"/>
    </xf>
    <xf numFmtId="0" fontId="27" fillId="9" borderId="2" xfId="0" applyFont="1" applyFill="1" applyBorder="1" applyAlignment="1">
      <alignment horizontal="left"/>
    </xf>
    <xf numFmtId="166" fontId="27" fillId="9" borderId="2" xfId="0" applyNumberFormat="1" applyFont="1" applyFill="1" applyBorder="1" applyAlignment="1">
      <alignment horizontal="center"/>
    </xf>
    <xf numFmtId="166" fontId="27" fillId="9" borderId="2" xfId="0" applyNumberFormat="1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left"/>
    </xf>
    <xf numFmtId="166" fontId="26" fillId="11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30" fillId="0" borderId="2" xfId="0" applyFont="1" applyBorder="1" applyAlignment="1">
      <alignment horizontal="center"/>
    </xf>
    <xf numFmtId="166" fontId="25" fillId="0" borderId="2" xfId="0" applyNumberFormat="1" applyFont="1" applyBorder="1" applyAlignment="1">
      <alignment horizontal="center"/>
    </xf>
    <xf numFmtId="166" fontId="27" fillId="11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4" fillId="0" borderId="0" xfId="0" applyFont="1"/>
    <xf numFmtId="0" fontId="27" fillId="9" borderId="10" xfId="0" applyFont="1" applyFill="1" applyBorder="1" applyAlignment="1">
      <alignment horizontal="center"/>
    </xf>
    <xf numFmtId="0" fontId="27" fillId="9" borderId="9" xfId="0" applyFont="1" applyFill="1" applyBorder="1" applyAlignment="1">
      <alignment horizontal="center"/>
    </xf>
    <xf numFmtId="166" fontId="27" fillId="9" borderId="10" xfId="0" applyNumberFormat="1" applyFont="1" applyFill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27" fillId="11" borderId="10" xfId="0" applyFont="1" applyFill="1" applyBorder="1" applyAlignment="1">
      <alignment horizontal="center"/>
    </xf>
    <xf numFmtId="166" fontId="26" fillId="0" borderId="8" xfId="0" applyNumberFormat="1" applyFont="1" applyBorder="1" applyAlignment="1">
      <alignment horizontal="center"/>
    </xf>
    <xf numFmtId="0" fontId="27" fillId="11" borderId="2" xfId="0" applyFont="1" applyFill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166" fontId="35" fillId="0" borderId="2" xfId="0" applyNumberFormat="1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27" fillId="9" borderId="11" xfId="0" applyFont="1" applyFill="1" applyBorder="1" applyAlignment="1" applyProtection="1">
      <alignment horizontal="center" vertical="center" wrapText="1"/>
      <protection hidden="1"/>
    </xf>
    <xf numFmtId="0" fontId="27" fillId="9" borderId="2" xfId="0" applyFont="1" applyFill="1" applyBorder="1" applyAlignment="1" applyProtection="1">
      <alignment horizontal="center" vertical="center"/>
      <protection hidden="1"/>
    </xf>
    <xf numFmtId="0" fontId="27" fillId="9" borderId="12" xfId="0" applyFont="1" applyFill="1" applyBorder="1" applyAlignment="1">
      <alignment horizontal="center"/>
    </xf>
    <xf numFmtId="0" fontId="27" fillId="9" borderId="10" xfId="0" applyFont="1" applyFill="1" applyBorder="1" applyAlignment="1">
      <alignment horizontal="left"/>
    </xf>
    <xf numFmtId="166" fontId="26" fillId="0" borderId="8" xfId="0" applyNumberFormat="1" applyFont="1" applyBorder="1" applyAlignment="1">
      <alignment horizontal="center" vertical="center" wrapText="1"/>
    </xf>
    <xf numFmtId="0" fontId="27" fillId="11" borderId="2" xfId="0" applyFont="1" applyFill="1" applyBorder="1" applyAlignment="1">
      <alignment horizontal="left"/>
    </xf>
    <xf numFmtId="166" fontId="27" fillId="11" borderId="2" xfId="0" applyNumberFormat="1" applyFont="1" applyFill="1" applyBorder="1" applyAlignment="1">
      <alignment horizontal="center"/>
    </xf>
    <xf numFmtId="0" fontId="37" fillId="0" borderId="0" xfId="0" applyFont="1" applyAlignment="1">
      <alignment horizontal="center"/>
    </xf>
    <xf numFmtId="0" fontId="36" fillId="0" borderId="2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49" fontId="37" fillId="0" borderId="2" xfId="0" applyNumberFormat="1" applyFont="1" applyBorder="1" applyAlignment="1">
      <alignment horizontal="center"/>
    </xf>
    <xf numFmtId="166" fontId="37" fillId="0" borderId="2" xfId="0" applyNumberFormat="1" applyFont="1" applyBorder="1" applyAlignment="1">
      <alignment horizontal="center"/>
    </xf>
    <xf numFmtId="0" fontId="40" fillId="0" borderId="2" xfId="0" applyFont="1" applyBorder="1" applyAlignment="1">
      <alignment horizontal="center"/>
    </xf>
    <xf numFmtId="166" fontId="40" fillId="0" borderId="2" xfId="0" applyNumberFormat="1" applyFont="1" applyBorder="1" applyAlignment="1">
      <alignment horizontal="center"/>
    </xf>
    <xf numFmtId="166" fontId="39" fillId="0" borderId="2" xfId="0" applyNumberFormat="1" applyFont="1" applyBorder="1" applyAlignment="1">
      <alignment horizontal="center"/>
    </xf>
    <xf numFmtId="49" fontId="37" fillId="0" borderId="0" xfId="0" applyNumberFormat="1" applyFont="1" applyAlignment="1">
      <alignment horizontal="center"/>
    </xf>
    <xf numFmtId="166" fontId="37" fillId="0" borderId="0" xfId="0" applyNumberFormat="1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6" fillId="0" borderId="13" xfId="0" applyFont="1" applyBorder="1" applyAlignment="1">
      <alignment horizontal="center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2" xfId="0" applyFont="1" applyBorder="1" applyAlignment="1">
      <alignment horizontal="center"/>
    </xf>
    <xf numFmtId="0" fontId="36" fillId="0" borderId="11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</cellXfs>
  <cellStyles count="41">
    <cellStyle name="Accent 1 2" xfId="2"/>
    <cellStyle name="Accent 1 6" xfId="3"/>
    <cellStyle name="Accent 2 2" xfId="4"/>
    <cellStyle name="Accent 2 7" xfId="5"/>
    <cellStyle name="Accent 3 2" xfId="6"/>
    <cellStyle name="Accent 3 8" xfId="7"/>
    <cellStyle name="Accent 4" xfId="8"/>
    <cellStyle name="Accent 5" xfId="9"/>
    <cellStyle name="Bad 2" xfId="10"/>
    <cellStyle name="Bad 9" xfId="11"/>
    <cellStyle name="Error 10" xfId="12"/>
    <cellStyle name="Error 2" xfId="13"/>
    <cellStyle name="Excel Built-in Normal" xfId="40"/>
    <cellStyle name="Footnote 11" xfId="14"/>
    <cellStyle name="Footnote 2" xfId="15"/>
    <cellStyle name="Good 12" xfId="16"/>
    <cellStyle name="Good 2" xfId="17"/>
    <cellStyle name="Heading 1 1" xfId="18"/>
    <cellStyle name="Heading 1 14" xfId="19"/>
    <cellStyle name="Heading 13" xfId="20"/>
    <cellStyle name="Heading 2 15" xfId="21"/>
    <cellStyle name="Hyperlink 16" xfId="22"/>
    <cellStyle name="Hyperlink 2" xfId="23"/>
    <cellStyle name="Milliers" xfId="1" builtinId="3"/>
    <cellStyle name="Neutral 17" xfId="24"/>
    <cellStyle name="Neutral 2" xfId="25"/>
    <cellStyle name="Normal" xfId="0" builtinId="0"/>
    <cellStyle name="Normal 2" xfId="26"/>
    <cellStyle name="Normal 3" xfId="27"/>
    <cellStyle name="Normal 4" xfId="28"/>
    <cellStyle name="Note 2" xfId="29"/>
    <cellStyle name="Note 3" xfId="30"/>
    <cellStyle name="Result 18" xfId="31"/>
    <cellStyle name="Result 2" xfId="32"/>
    <cellStyle name="Result2" xfId="33"/>
    <cellStyle name="Status 19" xfId="34"/>
    <cellStyle name="Status 2" xfId="35"/>
    <cellStyle name="Text 2" xfId="36"/>
    <cellStyle name="Text 20" xfId="37"/>
    <cellStyle name="Warning 2" xfId="38"/>
    <cellStyle name="Warning 21" xfId="39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BFBFB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430560</xdr:colOff>
      <xdr:row>0</xdr:row>
      <xdr:rowOff>0</xdr:rowOff>
    </xdr:from>
    <xdr:to>
      <xdr:col>1</xdr:col>
      <xdr:colOff>649080</xdr:colOff>
      <xdr:row>1</xdr:row>
      <xdr:rowOff>75600</xdr:rowOff>
    </xdr:to>
    <xdr:pic>
      <xdr:nvPicPr>
        <xdr:cNvPr id="2" name="Picture 1" descr="LOGO cross 2005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30560" y="0"/>
          <a:ext cx="722880" cy="675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285840</xdr:colOff>
      <xdr:row>0</xdr:row>
      <xdr:rowOff>0</xdr:rowOff>
    </xdr:from>
    <xdr:to>
      <xdr:col>1</xdr:col>
      <xdr:colOff>504360</xdr:colOff>
      <xdr:row>1</xdr:row>
      <xdr:rowOff>75600</xdr:rowOff>
    </xdr:to>
    <xdr:pic>
      <xdr:nvPicPr>
        <xdr:cNvPr id="2" name="Picture 1" descr="LOGO cross 200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85840" y="0"/>
          <a:ext cx="722880" cy="675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219240</xdr:colOff>
      <xdr:row>0</xdr:row>
      <xdr:rowOff>0</xdr:rowOff>
    </xdr:from>
    <xdr:to>
      <xdr:col>1</xdr:col>
      <xdr:colOff>418680</xdr:colOff>
      <xdr:row>1</xdr:row>
      <xdr:rowOff>56520</xdr:rowOff>
    </xdr:to>
    <xdr:pic>
      <xdr:nvPicPr>
        <xdr:cNvPr id="3" name="Picture 2" descr="LOGO cross 2005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19240" y="0"/>
          <a:ext cx="703800" cy="6566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285840</xdr:colOff>
      <xdr:row>0</xdr:row>
      <xdr:rowOff>0</xdr:rowOff>
    </xdr:from>
    <xdr:to>
      <xdr:col>1</xdr:col>
      <xdr:colOff>504360</xdr:colOff>
      <xdr:row>1</xdr:row>
      <xdr:rowOff>75600</xdr:rowOff>
    </xdr:to>
    <xdr:pic>
      <xdr:nvPicPr>
        <xdr:cNvPr id="4" name="Picture 1" descr="LOGO cross 2005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85840" y="0"/>
          <a:ext cx="722880" cy="675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219240</xdr:colOff>
      <xdr:row>0</xdr:row>
      <xdr:rowOff>0</xdr:rowOff>
    </xdr:from>
    <xdr:to>
      <xdr:col>1</xdr:col>
      <xdr:colOff>504360</xdr:colOff>
      <xdr:row>1</xdr:row>
      <xdr:rowOff>75600</xdr:rowOff>
    </xdr:to>
    <xdr:pic>
      <xdr:nvPicPr>
        <xdr:cNvPr id="5" name="Picture 2" descr="LOGO cross 2005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19240" y="0"/>
          <a:ext cx="789480" cy="675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285840</xdr:colOff>
      <xdr:row>0</xdr:row>
      <xdr:rowOff>0</xdr:rowOff>
    </xdr:from>
    <xdr:to>
      <xdr:col>1</xdr:col>
      <xdr:colOff>520560</xdr:colOff>
      <xdr:row>1</xdr:row>
      <xdr:rowOff>75600</xdr:rowOff>
    </xdr:to>
    <xdr:pic>
      <xdr:nvPicPr>
        <xdr:cNvPr id="6" name="Picture 1" descr="LOGO cross 200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85840" y="0"/>
          <a:ext cx="717480" cy="675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285840</xdr:colOff>
      <xdr:row>0</xdr:row>
      <xdr:rowOff>0</xdr:rowOff>
    </xdr:from>
    <xdr:to>
      <xdr:col>1</xdr:col>
      <xdr:colOff>520560</xdr:colOff>
      <xdr:row>1</xdr:row>
      <xdr:rowOff>75600</xdr:rowOff>
    </xdr:to>
    <xdr:pic>
      <xdr:nvPicPr>
        <xdr:cNvPr id="7" name="Picture 2" descr="LOGO cross 2005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85840" y="0"/>
          <a:ext cx="717480" cy="675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285840</xdr:colOff>
      <xdr:row>0</xdr:row>
      <xdr:rowOff>0</xdr:rowOff>
    </xdr:from>
    <xdr:to>
      <xdr:col>1</xdr:col>
      <xdr:colOff>504360</xdr:colOff>
      <xdr:row>1</xdr:row>
      <xdr:rowOff>75600</xdr:rowOff>
    </xdr:to>
    <xdr:pic>
      <xdr:nvPicPr>
        <xdr:cNvPr id="8" name="Picture 1" descr="LOGO cross 2005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85840" y="0"/>
          <a:ext cx="722880" cy="675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285840</xdr:colOff>
      <xdr:row>0</xdr:row>
      <xdr:rowOff>0</xdr:rowOff>
    </xdr:from>
    <xdr:to>
      <xdr:col>1</xdr:col>
      <xdr:colOff>504360</xdr:colOff>
      <xdr:row>1</xdr:row>
      <xdr:rowOff>75600</xdr:rowOff>
    </xdr:to>
    <xdr:pic>
      <xdr:nvPicPr>
        <xdr:cNvPr id="9" name="Picture 2" descr="LOGO cross 2005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85840" y="0"/>
          <a:ext cx="722880" cy="675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285840</xdr:colOff>
      <xdr:row>0</xdr:row>
      <xdr:rowOff>0</xdr:rowOff>
    </xdr:from>
    <xdr:to>
      <xdr:col>1</xdr:col>
      <xdr:colOff>504360</xdr:colOff>
      <xdr:row>1</xdr:row>
      <xdr:rowOff>75600</xdr:rowOff>
    </xdr:to>
    <xdr:pic>
      <xdr:nvPicPr>
        <xdr:cNvPr id="10" name="Picture 1" descr="LOGO cross 2005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85840" y="0"/>
          <a:ext cx="722880" cy="675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252000</xdr:colOff>
      <xdr:row>0</xdr:row>
      <xdr:rowOff>11160</xdr:rowOff>
    </xdr:from>
    <xdr:to>
      <xdr:col>1</xdr:col>
      <xdr:colOff>470520</xdr:colOff>
      <xdr:row>1</xdr:row>
      <xdr:rowOff>86760</xdr:rowOff>
    </xdr:to>
    <xdr:pic>
      <xdr:nvPicPr>
        <xdr:cNvPr id="11" name="Picture 2" descr="LOGO cross 2005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52000" y="11160"/>
          <a:ext cx="722880" cy="675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38160</xdr:colOff>
      <xdr:row>0</xdr:row>
      <xdr:rowOff>47520</xdr:rowOff>
    </xdr:from>
    <xdr:to>
      <xdr:col>1</xdr:col>
      <xdr:colOff>732600</xdr:colOff>
      <xdr:row>1</xdr:row>
      <xdr:rowOff>123120</xdr:rowOff>
    </xdr:to>
    <xdr:pic>
      <xdr:nvPicPr>
        <xdr:cNvPr id="12" name="Picture 1" descr="LOGO cross 2005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42520" y="47520"/>
          <a:ext cx="694440" cy="675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285840</xdr:colOff>
      <xdr:row>0</xdr:row>
      <xdr:rowOff>0</xdr:rowOff>
    </xdr:from>
    <xdr:to>
      <xdr:col>1</xdr:col>
      <xdr:colOff>504360</xdr:colOff>
      <xdr:row>1</xdr:row>
      <xdr:rowOff>75600</xdr:rowOff>
    </xdr:to>
    <xdr:pic>
      <xdr:nvPicPr>
        <xdr:cNvPr id="13" name="Picture 1" descr="LOGO cross 2005">
          <a:extLst>
            <a:ext uri="{FF2B5EF4-FFF2-40B4-BE49-F238E27FC236}">
              <a16:creationId xmlns:a16="http://schemas.microsoft.com/office/drawing/2014/main" xmlns="" id="{00000000-0008-0000-08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85840" y="0"/>
          <a:ext cx="722880" cy="675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285840</xdr:colOff>
      <xdr:row>0</xdr:row>
      <xdr:rowOff>0</xdr:rowOff>
    </xdr:from>
    <xdr:to>
      <xdr:col>1</xdr:col>
      <xdr:colOff>504360</xdr:colOff>
      <xdr:row>1</xdr:row>
      <xdr:rowOff>75600</xdr:rowOff>
    </xdr:to>
    <xdr:pic>
      <xdr:nvPicPr>
        <xdr:cNvPr id="14" name="Picture 2" descr="LOGO cross 2005">
          <a:extLst>
            <a:ext uri="{FF2B5EF4-FFF2-40B4-BE49-F238E27FC236}">
              <a16:creationId xmlns:a16="http://schemas.microsoft.com/office/drawing/2014/main" xmlns="" id="{00000000-0008-0000-08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85840" y="0"/>
          <a:ext cx="722880" cy="675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15840</xdr:colOff>
      <xdr:row>0</xdr:row>
      <xdr:rowOff>0</xdr:rowOff>
    </xdr:from>
    <xdr:to>
      <xdr:col>1</xdr:col>
      <xdr:colOff>328320</xdr:colOff>
      <xdr:row>1</xdr:row>
      <xdr:rowOff>383760</xdr:rowOff>
    </xdr:to>
    <xdr:pic>
      <xdr:nvPicPr>
        <xdr:cNvPr id="15" name="Picture 1" descr="LOGO cross 2005">
          <a:extLst>
            <a:ext uri="{FF2B5EF4-FFF2-40B4-BE49-F238E27FC236}">
              <a16:creationId xmlns:a16="http://schemas.microsoft.com/office/drawing/2014/main" xmlns="" id="{00000000-0008-0000-09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840" y="0"/>
          <a:ext cx="838260" cy="8028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613"/>
  <sheetViews>
    <sheetView tabSelected="1" zoomScale="130" zoomScaleNormal="130" workbookViewId="0">
      <pane ySplit="1" topLeftCell="A394" activePane="bottomLeft" state="frozen"/>
      <selection pane="bottomLeft" activeCell="H404" sqref="H404"/>
    </sheetView>
  </sheetViews>
  <sheetFormatPr baseColWidth="10" defaultColWidth="11.44140625" defaultRowHeight="15" customHeight="1" x14ac:dyDescent="0.25"/>
  <cols>
    <col min="1" max="1" width="8.44140625" style="1" customWidth="1"/>
    <col min="2" max="2" width="19.33203125" style="2" customWidth="1"/>
    <col min="3" max="3" width="10" style="2" customWidth="1"/>
    <col min="4" max="4" width="15.5546875" style="3" customWidth="1"/>
    <col min="5" max="5" width="12.6640625" style="4" customWidth="1"/>
    <col min="6" max="6" width="6.6640625" style="5" customWidth="1"/>
    <col min="7" max="7" width="5" style="6" customWidth="1"/>
    <col min="8" max="8" width="5.109375" style="4" customWidth="1"/>
    <col min="9" max="9" width="6.109375" style="6" customWidth="1"/>
    <col min="10" max="10" width="5.6640625" style="6" customWidth="1"/>
    <col min="11" max="11" width="7.109375" style="6" customWidth="1"/>
    <col min="12" max="12" width="9" style="2" customWidth="1"/>
    <col min="13" max="13" width="8.6640625" style="2" customWidth="1"/>
    <col min="14" max="14" width="13.44140625" style="2" customWidth="1"/>
    <col min="15" max="18" width="11.44140625" style="2"/>
    <col min="19" max="19" width="10.6640625" style="2" customWidth="1"/>
    <col min="20" max="16384" width="11.44140625" style="2"/>
  </cols>
  <sheetData>
    <row r="1" spans="1:19" s="16" customFormat="1" ht="15" customHeight="1" x14ac:dyDescent="0.25">
      <c r="A1" s="7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7" t="s">
        <v>5</v>
      </c>
      <c r="G1" s="11" t="s">
        <v>6</v>
      </c>
      <c r="H1" s="12" t="s">
        <v>7</v>
      </c>
      <c r="I1" s="13" t="s">
        <v>8</v>
      </c>
      <c r="J1" s="13" t="s">
        <v>9</v>
      </c>
      <c r="K1" s="13" t="s">
        <v>4</v>
      </c>
      <c r="L1" s="14" t="s">
        <v>10</v>
      </c>
      <c r="M1" s="15"/>
      <c r="N1" s="15"/>
      <c r="O1" s="15"/>
      <c r="P1" s="15"/>
      <c r="S1" s="17" t="s">
        <v>11</v>
      </c>
    </row>
    <row r="2" spans="1:19" ht="15" customHeight="1" x14ac:dyDescent="0.3">
      <c r="A2" s="18">
        <v>1</v>
      </c>
      <c r="B2" s="19" t="s">
        <v>633</v>
      </c>
      <c r="C2" s="19" t="s">
        <v>108</v>
      </c>
      <c r="D2" s="20">
        <v>42000</v>
      </c>
      <c r="E2" s="21" t="s">
        <v>14</v>
      </c>
      <c r="F2" s="18">
        <f t="shared" ref="F2:F65" si="0">VLOOKUP(G2,NBT,2)</f>
        <v>1</v>
      </c>
      <c r="G2" s="22">
        <v>1</v>
      </c>
      <c r="H2" s="21"/>
      <c r="I2" s="18" t="str">
        <f t="shared" ref="I2:I65" ca="1" si="1">IF(AND(J2=0,H2&lt;&gt;"D"),"ABS","")</f>
        <v/>
      </c>
      <c r="J2" s="18">
        <f t="shared" ref="J2:J65" ca="1" si="2">COUNTIF(INDIRECT(CONCATENATE("'c",G2,"'!E:E")),A2)</f>
        <v>1</v>
      </c>
      <c r="K2" s="18" t="str">
        <f t="shared" ref="K2:K65" ca="1" si="3">IF(OR(J2=1,I2="ABS"),E2,"")</f>
        <v>6 A</v>
      </c>
      <c r="L2" s="23">
        <f t="shared" ref="L2:L65" ca="1" si="4">IF(I2="ABS",MAX(INDIRECT(CONCATENATE("maxc",G2))),S2)</f>
        <v>6.5972222222222222E-3</v>
      </c>
      <c r="S2" s="23">
        <f ca="1">VLOOKUP(inscript!A2,INDIRECT(CONCATENATE("'c",G2,"'!E:G")),3,0)</f>
        <v>6.5972222222222222E-3</v>
      </c>
    </row>
    <row r="3" spans="1:19" ht="15" customHeight="1" x14ac:dyDescent="0.3">
      <c r="A3" s="18">
        <v>2</v>
      </c>
      <c r="B3" s="19" t="s">
        <v>145</v>
      </c>
      <c r="C3" s="19" t="s">
        <v>634</v>
      </c>
      <c r="D3" s="20">
        <v>42134</v>
      </c>
      <c r="E3" s="21" t="s">
        <v>14</v>
      </c>
      <c r="F3" s="18">
        <f t="shared" si="0"/>
        <v>1</v>
      </c>
      <c r="G3" s="22">
        <v>1</v>
      </c>
      <c r="H3" s="21" t="s">
        <v>7</v>
      </c>
      <c r="I3" s="18" t="str">
        <f t="shared" ca="1" si="1"/>
        <v/>
      </c>
      <c r="J3" s="18">
        <f t="shared" ca="1" si="2"/>
        <v>0</v>
      </c>
      <c r="K3" s="18" t="str">
        <f t="shared" ca="1" si="3"/>
        <v/>
      </c>
      <c r="L3" s="23" t="e">
        <f t="shared" ca="1" si="4"/>
        <v>#N/A</v>
      </c>
      <c r="N3" s="24" t="s">
        <v>17</v>
      </c>
      <c r="O3" s="19">
        <v>1</v>
      </c>
      <c r="S3" s="23" t="e">
        <f ca="1">VLOOKUP(inscript!A3,INDIRECT(CONCATENATE("'c",G3,"'!E:G")),3,0)</f>
        <v>#N/A</v>
      </c>
    </row>
    <row r="4" spans="1:19" ht="15" customHeight="1" x14ac:dyDescent="0.3">
      <c r="A4" s="18">
        <v>3</v>
      </c>
      <c r="B4" s="19" t="s">
        <v>635</v>
      </c>
      <c r="C4" s="19" t="s">
        <v>110</v>
      </c>
      <c r="D4" s="20">
        <v>42311</v>
      </c>
      <c r="E4" s="21" t="s">
        <v>14</v>
      </c>
      <c r="F4" s="18">
        <f t="shared" si="0"/>
        <v>1</v>
      </c>
      <c r="G4" s="22">
        <v>1</v>
      </c>
      <c r="H4" s="21"/>
      <c r="I4" s="18" t="str">
        <f t="shared" ca="1" si="1"/>
        <v/>
      </c>
      <c r="J4" s="18">
        <f t="shared" ca="1" si="2"/>
        <v>1</v>
      </c>
      <c r="K4" s="18" t="str">
        <f t="shared" ca="1" si="3"/>
        <v>6 A</v>
      </c>
      <c r="L4" s="23">
        <f t="shared" ca="1" si="4"/>
        <v>6.238425925925925E-3</v>
      </c>
      <c r="N4" s="24" t="s">
        <v>20</v>
      </c>
      <c r="O4" s="19">
        <v>487</v>
      </c>
      <c r="S4" s="23">
        <f ca="1">VLOOKUP(inscript!A4,INDIRECT(CONCATENATE("'c",G4,"'!E:G")),3,0)</f>
        <v>6.238425925925925E-3</v>
      </c>
    </row>
    <row r="5" spans="1:19" ht="15" customHeight="1" x14ac:dyDescent="0.3">
      <c r="A5" s="18">
        <v>4</v>
      </c>
      <c r="B5" s="19" t="s">
        <v>224</v>
      </c>
      <c r="C5" s="19" t="s">
        <v>128</v>
      </c>
      <c r="D5" s="20">
        <v>42220</v>
      </c>
      <c r="E5" s="21" t="s">
        <v>14</v>
      </c>
      <c r="F5" s="18">
        <f t="shared" si="0"/>
        <v>1</v>
      </c>
      <c r="G5" s="22">
        <v>2</v>
      </c>
      <c r="H5" s="21"/>
      <c r="I5" s="18" t="str">
        <f t="shared" ca="1" si="1"/>
        <v/>
      </c>
      <c r="J5" s="18">
        <f t="shared" ca="1" si="2"/>
        <v>1</v>
      </c>
      <c r="K5" s="18" t="str">
        <f t="shared" ca="1" si="3"/>
        <v>6 A</v>
      </c>
      <c r="L5" s="23">
        <f t="shared" ca="1" si="4"/>
        <v>3.7268518518518514E-3</v>
      </c>
      <c r="N5" s="24" t="s">
        <v>23</v>
      </c>
      <c r="O5" s="19">
        <v>487</v>
      </c>
      <c r="S5" s="23">
        <f ca="1">VLOOKUP(inscript!A5,INDIRECT(CONCATENATE("'c",G5,"'!E:G")),3,0)</f>
        <v>3.7268518518518514E-3</v>
      </c>
    </row>
    <row r="6" spans="1:19" ht="15" customHeight="1" x14ac:dyDescent="0.3">
      <c r="A6" s="18">
        <v>5</v>
      </c>
      <c r="B6" s="19" t="s">
        <v>709</v>
      </c>
      <c r="C6" s="19" t="s">
        <v>225</v>
      </c>
      <c r="D6" s="20">
        <v>42237</v>
      </c>
      <c r="E6" s="21" t="s">
        <v>14</v>
      </c>
      <c r="F6" s="18">
        <f t="shared" si="0"/>
        <v>1</v>
      </c>
      <c r="G6" s="22">
        <v>2</v>
      </c>
      <c r="H6" s="21"/>
      <c r="I6" s="18" t="str">
        <f t="shared" ca="1" si="1"/>
        <v/>
      </c>
      <c r="J6" s="18">
        <f t="shared" ca="1" si="2"/>
        <v>1</v>
      </c>
      <c r="K6" s="18" t="str">
        <f t="shared" ca="1" si="3"/>
        <v>6 A</v>
      </c>
      <c r="L6" s="23">
        <f t="shared" ca="1" si="4"/>
        <v>6.1805555555555563E-3</v>
      </c>
      <c r="S6" s="23">
        <f ca="1">VLOOKUP(inscript!A6,INDIRECT(CONCATENATE("'c",G6,"'!E:G")),3,0)</f>
        <v>6.1805555555555563E-3</v>
      </c>
    </row>
    <row r="7" spans="1:19" ht="15" customHeight="1" x14ac:dyDescent="0.3">
      <c r="A7" s="18">
        <v>6</v>
      </c>
      <c r="B7" s="19" t="s">
        <v>636</v>
      </c>
      <c r="C7" s="19" t="s">
        <v>637</v>
      </c>
      <c r="D7" s="20">
        <v>42342</v>
      </c>
      <c r="E7" s="21" t="s">
        <v>14</v>
      </c>
      <c r="F7" s="18">
        <f t="shared" si="0"/>
        <v>1</v>
      </c>
      <c r="G7" s="22">
        <v>1</v>
      </c>
      <c r="H7" s="21"/>
      <c r="I7" s="18" t="str">
        <f t="shared" ca="1" si="1"/>
        <v/>
      </c>
      <c r="J7" s="18">
        <f t="shared" ca="1" si="2"/>
        <v>1</v>
      </c>
      <c r="K7" s="18" t="str">
        <f t="shared" ca="1" si="3"/>
        <v>6 A</v>
      </c>
      <c r="L7" s="23">
        <f t="shared" ca="1" si="4"/>
        <v>4.9074074074074072E-3</v>
      </c>
      <c r="S7" s="23">
        <f ca="1">VLOOKUP(inscript!A7,INDIRECT(CONCATENATE("'c",G7,"'!E:G")),3,0)</f>
        <v>4.9074074074074072E-3</v>
      </c>
    </row>
    <row r="8" spans="1:19" ht="15" customHeight="1" x14ac:dyDescent="0.3">
      <c r="A8" s="18">
        <v>7</v>
      </c>
      <c r="B8" s="19" t="s">
        <v>710</v>
      </c>
      <c r="C8" s="19" t="s">
        <v>711</v>
      </c>
      <c r="D8" s="20">
        <v>42496</v>
      </c>
      <c r="E8" s="21" t="s">
        <v>14</v>
      </c>
      <c r="F8" s="18">
        <f t="shared" si="0"/>
        <v>1</v>
      </c>
      <c r="G8" s="22">
        <v>2</v>
      </c>
      <c r="H8" s="21"/>
      <c r="I8" s="18" t="str">
        <f t="shared" ca="1" si="1"/>
        <v/>
      </c>
      <c r="J8" s="18">
        <f t="shared" ca="1" si="2"/>
        <v>1</v>
      </c>
      <c r="K8" s="18" t="str">
        <f t="shared" ca="1" si="3"/>
        <v>6 A</v>
      </c>
      <c r="L8" s="23">
        <f t="shared" ca="1" si="4"/>
        <v>5.4861111111111117E-3</v>
      </c>
      <c r="S8" s="23">
        <f ca="1">VLOOKUP(inscript!A8,INDIRECT(CONCATENATE("'c",G8,"'!E:G")),3,0)</f>
        <v>5.4861111111111117E-3</v>
      </c>
    </row>
    <row r="9" spans="1:19" ht="15" customHeight="1" x14ac:dyDescent="0.3">
      <c r="A9" s="18">
        <v>8</v>
      </c>
      <c r="B9" s="19" t="s">
        <v>638</v>
      </c>
      <c r="C9" s="19" t="s">
        <v>514</v>
      </c>
      <c r="D9" s="20">
        <v>42118</v>
      </c>
      <c r="E9" s="21" t="s">
        <v>14</v>
      </c>
      <c r="F9" s="18">
        <f t="shared" si="0"/>
        <v>1</v>
      </c>
      <c r="G9" s="22">
        <v>1</v>
      </c>
      <c r="H9" s="21"/>
      <c r="I9" s="18" t="str">
        <f t="shared" ca="1" si="1"/>
        <v/>
      </c>
      <c r="J9" s="18">
        <f t="shared" ca="1" si="2"/>
        <v>1</v>
      </c>
      <c r="K9" s="18" t="str">
        <f t="shared" ca="1" si="3"/>
        <v>6 A</v>
      </c>
      <c r="L9" s="23">
        <f t="shared" ca="1" si="4"/>
        <v>6.2615740740740748E-3</v>
      </c>
      <c r="O9" s="25"/>
      <c r="Q9" s="26"/>
      <c r="S9" s="23">
        <f ca="1">VLOOKUP(inscript!A9,INDIRECT(CONCATENATE("'c",G9,"'!E:G")),3,0)</f>
        <v>6.2615740740740748E-3</v>
      </c>
    </row>
    <row r="10" spans="1:19" ht="15" customHeight="1" x14ac:dyDescent="0.3">
      <c r="A10" s="18">
        <v>9</v>
      </c>
      <c r="B10" s="19" t="s">
        <v>639</v>
      </c>
      <c r="C10" s="19" t="s">
        <v>495</v>
      </c>
      <c r="D10" s="20">
        <v>42064</v>
      </c>
      <c r="E10" s="21" t="s">
        <v>14</v>
      </c>
      <c r="F10" s="18">
        <f t="shared" si="0"/>
        <v>1</v>
      </c>
      <c r="G10" s="22">
        <v>1</v>
      </c>
      <c r="H10" s="21"/>
      <c r="I10" s="18" t="str">
        <f t="shared" ca="1" si="1"/>
        <v/>
      </c>
      <c r="J10" s="18">
        <f t="shared" ca="1" si="2"/>
        <v>1</v>
      </c>
      <c r="K10" s="18" t="str">
        <f t="shared" ca="1" si="3"/>
        <v>6 A</v>
      </c>
      <c r="L10" s="23">
        <f t="shared" ca="1" si="4"/>
        <v>4.0972222222222226E-3</v>
      </c>
      <c r="S10" s="23">
        <f ca="1">VLOOKUP(inscript!A10,INDIRECT(CONCATENATE("'c",G10,"'!E:G")),3,0)</f>
        <v>4.0972222222222226E-3</v>
      </c>
    </row>
    <row r="11" spans="1:19" ht="15" customHeight="1" x14ac:dyDescent="0.3">
      <c r="A11" s="18">
        <v>10</v>
      </c>
      <c r="B11" s="19" t="s">
        <v>640</v>
      </c>
      <c r="C11" s="19" t="s">
        <v>641</v>
      </c>
      <c r="D11" s="20">
        <v>42038</v>
      </c>
      <c r="E11" s="21" t="s">
        <v>14</v>
      </c>
      <c r="F11" s="18">
        <f t="shared" si="0"/>
        <v>1</v>
      </c>
      <c r="G11" s="22">
        <v>1</v>
      </c>
      <c r="H11" s="21"/>
      <c r="I11" s="18" t="str">
        <f t="shared" ca="1" si="1"/>
        <v/>
      </c>
      <c r="J11" s="18">
        <f t="shared" ca="1" si="2"/>
        <v>1</v>
      </c>
      <c r="K11" s="18" t="str">
        <f t="shared" ca="1" si="3"/>
        <v>6 A</v>
      </c>
      <c r="L11" s="23">
        <f t="shared" ca="1" si="4"/>
        <v>3.6805555555555554E-3</v>
      </c>
      <c r="S11" s="23">
        <f ca="1">VLOOKUP(inscript!A11,INDIRECT(CONCATENATE("'c",G11,"'!E:G")),3,0)</f>
        <v>3.6805555555555554E-3</v>
      </c>
    </row>
    <row r="12" spans="1:19" ht="15" customHeight="1" x14ac:dyDescent="0.3">
      <c r="A12" s="18">
        <v>11</v>
      </c>
      <c r="B12" s="19" t="s">
        <v>362</v>
      </c>
      <c r="C12" s="19" t="s">
        <v>712</v>
      </c>
      <c r="D12" s="20">
        <v>42071</v>
      </c>
      <c r="E12" s="21" t="s">
        <v>14</v>
      </c>
      <c r="F12" s="18">
        <f t="shared" si="0"/>
        <v>1</v>
      </c>
      <c r="G12" s="22">
        <v>2</v>
      </c>
      <c r="H12" s="21"/>
      <c r="I12" s="18" t="str">
        <f t="shared" ca="1" si="1"/>
        <v/>
      </c>
      <c r="J12" s="18">
        <f t="shared" ca="1" si="2"/>
        <v>1</v>
      </c>
      <c r="K12" s="18" t="str">
        <f t="shared" ca="1" si="3"/>
        <v>6 A</v>
      </c>
      <c r="L12" s="23">
        <f t="shared" ca="1" si="4"/>
        <v>4.5949074074074078E-3</v>
      </c>
      <c r="S12" s="23">
        <f ca="1">VLOOKUP(inscript!A12,INDIRECT(CONCATENATE("'c",G12,"'!E:G")),3,0)</f>
        <v>4.5949074074074078E-3</v>
      </c>
    </row>
    <row r="13" spans="1:19" ht="15" customHeight="1" x14ac:dyDescent="0.3">
      <c r="A13" s="18">
        <v>12</v>
      </c>
      <c r="B13" s="19" t="s">
        <v>266</v>
      </c>
      <c r="C13" s="19" t="s">
        <v>713</v>
      </c>
      <c r="D13" s="20">
        <v>42085</v>
      </c>
      <c r="E13" s="21" t="s">
        <v>14</v>
      </c>
      <c r="F13" s="18">
        <f t="shared" si="0"/>
        <v>1</v>
      </c>
      <c r="G13" s="22">
        <v>2</v>
      </c>
      <c r="H13" s="21"/>
      <c r="I13" s="18" t="str">
        <f t="shared" ca="1" si="1"/>
        <v/>
      </c>
      <c r="J13" s="18">
        <f t="shared" ca="1" si="2"/>
        <v>1</v>
      </c>
      <c r="K13" s="18" t="str">
        <f t="shared" ca="1" si="3"/>
        <v>6 A</v>
      </c>
      <c r="L13" s="23">
        <f t="shared" ca="1" si="4"/>
        <v>4.3055555555555555E-3</v>
      </c>
      <c r="O13" s="5"/>
      <c r="S13" s="23">
        <f ca="1">VLOOKUP(inscript!A13,INDIRECT(CONCATENATE("'c",G13,"'!E:G")),3,0)</f>
        <v>4.3055555555555555E-3</v>
      </c>
    </row>
    <row r="14" spans="1:19" ht="15" customHeight="1" x14ac:dyDescent="0.3">
      <c r="A14" s="18">
        <v>13</v>
      </c>
      <c r="B14" s="19" t="s">
        <v>714</v>
      </c>
      <c r="C14" s="19" t="s">
        <v>715</v>
      </c>
      <c r="D14" s="20">
        <v>42329</v>
      </c>
      <c r="E14" s="21" t="s">
        <v>14</v>
      </c>
      <c r="F14" s="18">
        <f t="shared" si="0"/>
        <v>1</v>
      </c>
      <c r="G14" s="22">
        <v>2</v>
      </c>
      <c r="H14" s="21"/>
      <c r="I14" s="18" t="str">
        <f t="shared" ca="1" si="1"/>
        <v/>
      </c>
      <c r="J14" s="18">
        <f t="shared" ca="1" si="2"/>
        <v>1</v>
      </c>
      <c r="K14" s="18" t="str">
        <f t="shared" ca="1" si="3"/>
        <v>6 A</v>
      </c>
      <c r="L14" s="23">
        <f t="shared" ca="1" si="4"/>
        <v>4.7916666666666672E-3</v>
      </c>
      <c r="N14" s="24" t="s">
        <v>43</v>
      </c>
      <c r="O14" s="27" t="s">
        <v>44</v>
      </c>
      <c r="P14" s="28" t="s">
        <v>45</v>
      </c>
      <c r="Q14" s="28" t="s">
        <v>5</v>
      </c>
      <c r="S14" s="23">
        <f ca="1">VLOOKUP(inscript!A14,INDIRECT(CONCATENATE("'c",G14,"'!E:G")),3,0)</f>
        <v>4.7916666666666672E-3</v>
      </c>
    </row>
    <row r="15" spans="1:19" ht="15" customHeight="1" x14ac:dyDescent="0.3">
      <c r="A15" s="18">
        <v>14</v>
      </c>
      <c r="B15" s="19" t="s">
        <v>664</v>
      </c>
      <c r="C15" s="19" t="s">
        <v>716</v>
      </c>
      <c r="D15" s="20">
        <v>42058</v>
      </c>
      <c r="E15" s="21" t="s">
        <v>14</v>
      </c>
      <c r="F15" s="18">
        <f t="shared" si="0"/>
        <v>1</v>
      </c>
      <c r="G15" s="22">
        <v>2</v>
      </c>
      <c r="H15" s="21"/>
      <c r="I15" s="18" t="str">
        <f t="shared" ca="1" si="1"/>
        <v/>
      </c>
      <c r="J15" s="18">
        <f t="shared" ca="1" si="2"/>
        <v>1</v>
      </c>
      <c r="K15" s="18" t="str">
        <f t="shared" ca="1" si="3"/>
        <v>6 A</v>
      </c>
      <c r="L15" s="23">
        <f t="shared" ca="1" si="4"/>
        <v>4.2361111111111106E-3</v>
      </c>
      <c r="N15" s="18" t="str">
        <f t="shared" ref="N15:N22" si="5">IF(O15&gt;104,CONCATENATE("Modifier plage tpsc",C1),"OK")</f>
        <v>OK</v>
      </c>
      <c r="O15" s="18">
        <f t="shared" ref="O15:O22" si="6">COUNTIF(G:G,P15)</f>
        <v>71</v>
      </c>
      <c r="P15" s="18">
        <v>1</v>
      </c>
      <c r="Q15" s="18">
        <v>1</v>
      </c>
      <c r="S15" s="23">
        <f ca="1">VLOOKUP(inscript!A15,INDIRECT(CONCATENATE("'c",G15,"'!E:G")),3,0)</f>
        <v>4.2361111111111106E-3</v>
      </c>
    </row>
    <row r="16" spans="1:19" ht="15" customHeight="1" x14ac:dyDescent="0.3">
      <c r="A16" s="18">
        <v>15</v>
      </c>
      <c r="B16" s="19" t="s">
        <v>28</v>
      </c>
      <c r="C16" s="19" t="s">
        <v>29</v>
      </c>
      <c r="D16" s="20">
        <v>41814</v>
      </c>
      <c r="E16" s="21" t="s">
        <v>14</v>
      </c>
      <c r="F16" s="18">
        <f t="shared" si="0"/>
        <v>1</v>
      </c>
      <c r="G16" s="22">
        <v>1</v>
      </c>
      <c r="H16" s="21"/>
      <c r="I16" s="18" t="str">
        <f t="shared" ca="1" si="1"/>
        <v/>
      </c>
      <c r="J16" s="18">
        <f t="shared" ca="1" si="2"/>
        <v>1</v>
      </c>
      <c r="K16" s="18" t="str">
        <f t="shared" ca="1" si="3"/>
        <v>6 A</v>
      </c>
      <c r="L16" s="23">
        <f t="shared" ca="1" si="4"/>
        <v>4.31712962962963E-3</v>
      </c>
      <c r="N16" s="18" t="str">
        <f t="shared" si="5"/>
        <v>OK</v>
      </c>
      <c r="O16" s="18">
        <f t="shared" si="6"/>
        <v>75</v>
      </c>
      <c r="P16" s="18">
        <v>2</v>
      </c>
      <c r="Q16" s="18">
        <v>1</v>
      </c>
      <c r="S16" s="23">
        <f ca="1">VLOOKUP(inscript!A16,INDIRECT(CONCATENATE("'c",G16,"'!E:G")),3,0)</f>
        <v>4.31712962962963E-3</v>
      </c>
    </row>
    <row r="17" spans="1:19" ht="15" customHeight="1" x14ac:dyDescent="0.3">
      <c r="A17" s="18">
        <v>16</v>
      </c>
      <c r="B17" s="19" t="s">
        <v>717</v>
      </c>
      <c r="C17" s="19" t="s">
        <v>227</v>
      </c>
      <c r="D17" s="20">
        <v>42049</v>
      </c>
      <c r="E17" s="21" t="s">
        <v>14</v>
      </c>
      <c r="F17" s="18">
        <f t="shared" si="0"/>
        <v>1</v>
      </c>
      <c r="G17" s="22">
        <v>2</v>
      </c>
      <c r="H17" s="21"/>
      <c r="I17" s="18" t="str">
        <f t="shared" ca="1" si="1"/>
        <v/>
      </c>
      <c r="J17" s="18">
        <f t="shared" ca="1" si="2"/>
        <v>1</v>
      </c>
      <c r="K17" s="18" t="str">
        <f t="shared" ca="1" si="3"/>
        <v>6 A</v>
      </c>
      <c r="L17" s="23">
        <f t="shared" ca="1" si="4"/>
        <v>4.5370370370370365E-3</v>
      </c>
      <c r="N17" s="18" t="str">
        <f t="shared" si="5"/>
        <v>OK</v>
      </c>
      <c r="O17" s="18">
        <f t="shared" si="6"/>
        <v>47</v>
      </c>
      <c r="P17" s="18">
        <v>3</v>
      </c>
      <c r="Q17" s="18">
        <v>1</v>
      </c>
      <c r="S17" s="23">
        <f ca="1">VLOOKUP(inscript!A17,INDIRECT(CONCATENATE("'c",G17,"'!E:G")),3,0)</f>
        <v>4.5370370370370365E-3</v>
      </c>
    </row>
    <row r="18" spans="1:19" ht="15" customHeight="1" x14ac:dyDescent="0.3">
      <c r="A18" s="18">
        <v>17</v>
      </c>
      <c r="B18" s="19" t="s">
        <v>718</v>
      </c>
      <c r="C18" s="19" t="s">
        <v>719</v>
      </c>
      <c r="D18" s="20">
        <v>41685</v>
      </c>
      <c r="E18" s="21" t="s">
        <v>14</v>
      </c>
      <c r="F18" s="18">
        <f t="shared" si="0"/>
        <v>1</v>
      </c>
      <c r="G18" s="22">
        <v>2</v>
      </c>
      <c r="H18" s="21"/>
      <c r="I18" s="18" t="str">
        <f t="shared" ca="1" si="1"/>
        <v/>
      </c>
      <c r="J18" s="18">
        <f t="shared" ca="1" si="2"/>
        <v>1</v>
      </c>
      <c r="K18" s="18" t="str">
        <f t="shared" ca="1" si="3"/>
        <v>6 A</v>
      </c>
      <c r="L18" s="23">
        <f t="shared" ca="1" si="4"/>
        <v>5.7291666666666671E-3</v>
      </c>
      <c r="N18" s="18" t="str">
        <f t="shared" si="5"/>
        <v>OK</v>
      </c>
      <c r="O18" s="18">
        <f t="shared" si="6"/>
        <v>67</v>
      </c>
      <c r="P18" s="18">
        <v>4</v>
      </c>
      <c r="Q18" s="18">
        <v>2</v>
      </c>
      <c r="S18" s="23">
        <f ca="1">VLOOKUP(inscript!A18,INDIRECT(CONCATENATE("'c",G18,"'!E:G")),3,0)</f>
        <v>5.7291666666666671E-3</v>
      </c>
    </row>
    <row r="19" spans="1:19" ht="15" customHeight="1" x14ac:dyDescent="0.3">
      <c r="A19" s="18">
        <v>18</v>
      </c>
      <c r="B19" s="19" t="s">
        <v>85</v>
      </c>
      <c r="C19" s="19" t="s">
        <v>617</v>
      </c>
      <c r="D19" s="20">
        <v>42080</v>
      </c>
      <c r="E19" s="21" t="s">
        <v>14</v>
      </c>
      <c r="F19" s="18">
        <f t="shared" si="0"/>
        <v>1</v>
      </c>
      <c r="G19" s="22">
        <v>2</v>
      </c>
      <c r="H19" s="21"/>
      <c r="I19" s="18" t="str">
        <f t="shared" ca="1" si="1"/>
        <v/>
      </c>
      <c r="J19" s="18">
        <f t="shared" ca="1" si="2"/>
        <v>1</v>
      </c>
      <c r="K19" s="18" t="str">
        <f t="shared" ca="1" si="3"/>
        <v>6 A</v>
      </c>
      <c r="L19" s="23">
        <f t="shared" ca="1" si="4"/>
        <v>3.3333333333333335E-3</v>
      </c>
      <c r="N19" s="18" t="str">
        <f t="shared" si="5"/>
        <v>OK</v>
      </c>
      <c r="O19" s="18">
        <f t="shared" si="6"/>
        <v>57</v>
      </c>
      <c r="P19" s="18">
        <v>5</v>
      </c>
      <c r="Q19" s="18">
        <v>2</v>
      </c>
      <c r="S19" s="23">
        <f ca="1">VLOOKUP(inscript!A19,INDIRECT(CONCATENATE("'c",G19,"'!E:G")),3,0)</f>
        <v>3.3333333333333335E-3</v>
      </c>
    </row>
    <row r="20" spans="1:19" ht="15" customHeight="1" x14ac:dyDescent="0.3">
      <c r="A20" s="18">
        <v>19</v>
      </c>
      <c r="B20" s="19" t="s">
        <v>642</v>
      </c>
      <c r="C20" s="19" t="s">
        <v>643</v>
      </c>
      <c r="D20" s="20">
        <v>42185</v>
      </c>
      <c r="E20" s="21" t="s">
        <v>14</v>
      </c>
      <c r="F20" s="18">
        <f t="shared" si="0"/>
        <v>1</v>
      </c>
      <c r="G20" s="22">
        <v>1</v>
      </c>
      <c r="H20" s="21"/>
      <c r="I20" s="18" t="str">
        <f t="shared" ca="1" si="1"/>
        <v/>
      </c>
      <c r="J20" s="18">
        <f t="shared" ca="1" si="2"/>
        <v>1</v>
      </c>
      <c r="K20" s="18" t="str">
        <f t="shared" ca="1" si="3"/>
        <v>6 A</v>
      </c>
      <c r="L20" s="23">
        <f t="shared" ca="1" si="4"/>
        <v>5.8680555555555543E-3</v>
      </c>
      <c r="N20" s="18" t="str">
        <f t="shared" si="5"/>
        <v>OK</v>
      </c>
      <c r="O20" s="18">
        <f t="shared" si="6"/>
        <v>51</v>
      </c>
      <c r="P20" s="18">
        <v>6</v>
      </c>
      <c r="Q20" s="18">
        <v>2</v>
      </c>
      <c r="S20" s="23">
        <f ca="1">VLOOKUP(inscript!A20,INDIRECT(CONCATENATE("'c",G20,"'!E:G")),3,0)</f>
        <v>5.8680555555555543E-3</v>
      </c>
    </row>
    <row r="21" spans="1:19" ht="15" customHeight="1" x14ac:dyDescent="0.3">
      <c r="A21" s="18">
        <v>20</v>
      </c>
      <c r="B21" s="19" t="s">
        <v>576</v>
      </c>
      <c r="C21" s="19" t="s">
        <v>644</v>
      </c>
      <c r="D21" s="20">
        <v>42031</v>
      </c>
      <c r="E21" s="21" t="s">
        <v>14</v>
      </c>
      <c r="F21" s="18">
        <f t="shared" si="0"/>
        <v>1</v>
      </c>
      <c r="G21" s="22">
        <v>1</v>
      </c>
      <c r="H21" s="21"/>
      <c r="I21" s="18" t="str">
        <f t="shared" ca="1" si="1"/>
        <v/>
      </c>
      <c r="J21" s="18">
        <f t="shared" ca="1" si="2"/>
        <v>1</v>
      </c>
      <c r="K21" s="18" t="str">
        <f t="shared" ca="1" si="3"/>
        <v>6 A</v>
      </c>
      <c r="L21" s="23">
        <f t="shared" ca="1" si="4"/>
        <v>5.8449074074074072E-3</v>
      </c>
      <c r="N21" s="18" t="str">
        <f t="shared" si="5"/>
        <v>OK</v>
      </c>
      <c r="O21" s="18">
        <f t="shared" si="6"/>
        <v>71</v>
      </c>
      <c r="P21" s="18">
        <v>7</v>
      </c>
      <c r="Q21" s="18">
        <v>2</v>
      </c>
      <c r="S21" s="23">
        <f ca="1">VLOOKUP(inscript!A21,INDIRECT(CONCATENATE("'c",G21,"'!E:G")),3,0)</f>
        <v>5.8449074074074072E-3</v>
      </c>
    </row>
    <row r="22" spans="1:19" ht="15" customHeight="1" x14ac:dyDescent="0.3">
      <c r="A22" s="18">
        <v>21</v>
      </c>
      <c r="B22" s="19" t="s">
        <v>645</v>
      </c>
      <c r="C22" s="19" t="s">
        <v>646</v>
      </c>
      <c r="D22" s="20">
        <v>42216</v>
      </c>
      <c r="E22" s="21" t="s">
        <v>14</v>
      </c>
      <c r="F22" s="18">
        <f t="shared" si="0"/>
        <v>1</v>
      </c>
      <c r="G22" s="22">
        <v>1</v>
      </c>
      <c r="H22" s="21"/>
      <c r="I22" s="18" t="str">
        <f t="shared" ca="1" si="1"/>
        <v/>
      </c>
      <c r="J22" s="18">
        <f t="shared" ca="1" si="2"/>
        <v>1</v>
      </c>
      <c r="K22" s="18" t="str">
        <f t="shared" ca="1" si="3"/>
        <v>6 A</v>
      </c>
      <c r="L22" s="23">
        <f t="shared" ca="1" si="4"/>
        <v>4.2013888888888891E-3</v>
      </c>
      <c r="N22" s="18" t="str">
        <f t="shared" si="5"/>
        <v>OK</v>
      </c>
      <c r="O22" s="18">
        <f t="shared" si="6"/>
        <v>48</v>
      </c>
      <c r="P22" s="18">
        <v>8</v>
      </c>
      <c r="Q22" s="18">
        <v>3</v>
      </c>
      <c r="S22" s="23">
        <f ca="1">VLOOKUP(inscript!A22,INDIRECT(CONCATENATE("'c",G22,"'!E:G")),3,0)</f>
        <v>4.2013888888888891E-3</v>
      </c>
    </row>
    <row r="23" spans="1:19" ht="15" customHeight="1" x14ac:dyDescent="0.3">
      <c r="A23" s="18">
        <v>22</v>
      </c>
      <c r="B23" s="19" t="s">
        <v>647</v>
      </c>
      <c r="C23" s="19" t="s">
        <v>27</v>
      </c>
      <c r="D23" s="20">
        <v>42225</v>
      </c>
      <c r="E23" s="21" t="s">
        <v>14</v>
      </c>
      <c r="F23" s="18">
        <f t="shared" si="0"/>
        <v>1</v>
      </c>
      <c r="G23" s="22">
        <v>1</v>
      </c>
      <c r="H23" s="29"/>
      <c r="I23" s="18" t="str">
        <f t="shared" ca="1" si="1"/>
        <v/>
      </c>
      <c r="J23" s="18">
        <f t="shared" ca="1" si="2"/>
        <v>1</v>
      </c>
      <c r="K23" s="18" t="str">
        <f t="shared" ca="1" si="3"/>
        <v>6 A</v>
      </c>
      <c r="L23" s="23">
        <f t="shared" ca="1" si="4"/>
        <v>6.2037037037037043E-3</v>
      </c>
      <c r="N23" s="28" t="s">
        <v>65</v>
      </c>
      <c r="O23" s="28">
        <f>SUM(O15:O22)</f>
        <v>487</v>
      </c>
      <c r="P23" s="28"/>
      <c r="Q23" s="28"/>
      <c r="S23" s="23">
        <f ca="1">VLOOKUP(inscript!A23,INDIRECT(CONCATENATE("'c",G23,"'!E:G")),3,0)</f>
        <v>6.2037037037037043E-3</v>
      </c>
    </row>
    <row r="24" spans="1:19" ht="15" customHeight="1" x14ac:dyDescent="0.3">
      <c r="A24" s="18">
        <v>23</v>
      </c>
      <c r="B24" s="19" t="s">
        <v>648</v>
      </c>
      <c r="C24" s="19" t="s">
        <v>649</v>
      </c>
      <c r="D24" s="20">
        <v>42020</v>
      </c>
      <c r="E24" s="21" t="s">
        <v>36</v>
      </c>
      <c r="F24" s="18">
        <f t="shared" si="0"/>
        <v>1</v>
      </c>
      <c r="G24" s="22">
        <v>1</v>
      </c>
      <c r="H24" s="21"/>
      <c r="I24" s="18" t="str">
        <f t="shared" ca="1" si="1"/>
        <v>ABS</v>
      </c>
      <c r="J24" s="18">
        <f t="shared" ca="1" si="2"/>
        <v>0</v>
      </c>
      <c r="K24" s="18" t="str">
        <f t="shared" ca="1" si="3"/>
        <v>6 B</v>
      </c>
      <c r="L24" s="23">
        <f t="shared" ca="1" si="4"/>
        <v>8.113425925925925E-3</v>
      </c>
      <c r="S24" s="23" t="e">
        <f ca="1">VLOOKUP(inscript!A24,INDIRECT(CONCATENATE("'c",G24,"'!E:G")),3,0)</f>
        <v>#N/A</v>
      </c>
    </row>
    <row r="25" spans="1:19" ht="15" customHeight="1" x14ac:dyDescent="0.3">
      <c r="A25" s="18">
        <v>24</v>
      </c>
      <c r="B25" s="19" t="s">
        <v>650</v>
      </c>
      <c r="C25" s="19" t="s">
        <v>611</v>
      </c>
      <c r="D25" s="20">
        <v>42222</v>
      </c>
      <c r="E25" s="21" t="s">
        <v>36</v>
      </c>
      <c r="F25" s="18">
        <f t="shared" si="0"/>
        <v>1</v>
      </c>
      <c r="G25" s="22">
        <v>1</v>
      </c>
      <c r="H25" s="21" t="s">
        <v>7</v>
      </c>
      <c r="I25" s="18" t="str">
        <f t="shared" ca="1" si="1"/>
        <v/>
      </c>
      <c r="J25" s="18">
        <f t="shared" ca="1" si="2"/>
        <v>0</v>
      </c>
      <c r="K25" s="18" t="str">
        <f t="shared" ca="1" si="3"/>
        <v/>
      </c>
      <c r="L25" s="23" t="e">
        <f t="shared" ca="1" si="4"/>
        <v>#N/A</v>
      </c>
      <c r="S25" s="23" t="e">
        <f ca="1">VLOOKUP(inscript!A25,INDIRECT(CONCATENATE("'c",G25,"'!E:G")),3,0)</f>
        <v>#N/A</v>
      </c>
    </row>
    <row r="26" spans="1:19" ht="15" customHeight="1" x14ac:dyDescent="0.3">
      <c r="A26" s="18">
        <v>25</v>
      </c>
      <c r="B26" s="19" t="s">
        <v>230</v>
      </c>
      <c r="C26" s="19" t="s">
        <v>163</v>
      </c>
      <c r="D26" s="20">
        <v>41965</v>
      </c>
      <c r="E26" s="21" t="s">
        <v>36</v>
      </c>
      <c r="F26" s="18">
        <f t="shared" si="0"/>
        <v>1</v>
      </c>
      <c r="G26" s="22">
        <v>2</v>
      </c>
      <c r="H26" s="21" t="s">
        <v>7</v>
      </c>
      <c r="I26" s="18" t="str">
        <f t="shared" ca="1" si="1"/>
        <v/>
      </c>
      <c r="J26" s="18">
        <f t="shared" ca="1" si="2"/>
        <v>0</v>
      </c>
      <c r="K26" s="18" t="str">
        <f t="shared" ca="1" si="3"/>
        <v/>
      </c>
      <c r="L26" s="23" t="e">
        <f t="shared" ca="1" si="4"/>
        <v>#N/A</v>
      </c>
      <c r="S26" s="23" t="e">
        <f ca="1">VLOOKUP(inscript!A26,INDIRECT(CONCATENATE("'c",G26,"'!E:G")),3,0)</f>
        <v>#N/A</v>
      </c>
    </row>
    <row r="27" spans="1:19" ht="15" customHeight="1" x14ac:dyDescent="0.3">
      <c r="A27" s="18">
        <v>26</v>
      </c>
      <c r="B27" s="19" t="s">
        <v>651</v>
      </c>
      <c r="C27" s="19" t="s">
        <v>307</v>
      </c>
      <c r="D27" s="20">
        <v>42059</v>
      </c>
      <c r="E27" s="21" t="s">
        <v>36</v>
      </c>
      <c r="F27" s="18">
        <f t="shared" si="0"/>
        <v>1</v>
      </c>
      <c r="G27" s="22">
        <v>1</v>
      </c>
      <c r="H27" s="21"/>
      <c r="I27" s="18" t="str">
        <f t="shared" ca="1" si="1"/>
        <v/>
      </c>
      <c r="J27" s="18">
        <f t="shared" ca="1" si="2"/>
        <v>1</v>
      </c>
      <c r="K27" s="18" t="str">
        <f t="shared" ca="1" si="3"/>
        <v>6 B</v>
      </c>
      <c r="L27" s="23">
        <f t="shared" ca="1" si="4"/>
        <v>4.8726851851851856E-3</v>
      </c>
      <c r="S27" s="23">
        <f ca="1">VLOOKUP(inscript!A27,INDIRECT(CONCATENATE("'c",G27,"'!E:G")),3,0)</f>
        <v>4.8726851851851856E-3</v>
      </c>
    </row>
    <row r="28" spans="1:19" ht="15" customHeight="1" x14ac:dyDescent="0.3">
      <c r="A28" s="18">
        <v>27</v>
      </c>
      <c r="B28" s="19" t="s">
        <v>720</v>
      </c>
      <c r="C28" s="19" t="s">
        <v>613</v>
      </c>
      <c r="D28" s="20">
        <v>42020</v>
      </c>
      <c r="E28" s="21" t="s">
        <v>36</v>
      </c>
      <c r="F28" s="18">
        <f t="shared" si="0"/>
        <v>1</v>
      </c>
      <c r="G28" s="22">
        <v>2</v>
      </c>
      <c r="H28" s="21"/>
      <c r="I28" s="18" t="str">
        <f t="shared" ca="1" si="1"/>
        <v/>
      </c>
      <c r="J28" s="18">
        <f t="shared" ca="1" si="2"/>
        <v>1</v>
      </c>
      <c r="K28" s="18" t="str">
        <f t="shared" ca="1" si="3"/>
        <v>6 B</v>
      </c>
      <c r="L28" s="23">
        <f t="shared" ca="1" si="4"/>
        <v>3.7731481481481483E-3</v>
      </c>
      <c r="S28" s="23">
        <f ca="1">VLOOKUP(inscript!A28,INDIRECT(CONCATENATE("'c",G28,"'!E:G")),3,0)</f>
        <v>3.7731481481481483E-3</v>
      </c>
    </row>
    <row r="29" spans="1:19" ht="15" customHeight="1" x14ac:dyDescent="0.3">
      <c r="A29" s="18">
        <v>28</v>
      </c>
      <c r="B29" s="19" t="s">
        <v>721</v>
      </c>
      <c r="C29" s="19" t="s">
        <v>722</v>
      </c>
      <c r="D29" s="20">
        <v>42248</v>
      </c>
      <c r="E29" s="21" t="s">
        <v>36</v>
      </c>
      <c r="F29" s="18">
        <f t="shared" si="0"/>
        <v>1</v>
      </c>
      <c r="G29" s="22">
        <v>2</v>
      </c>
      <c r="H29" s="21"/>
      <c r="I29" s="18" t="str">
        <f t="shared" ca="1" si="1"/>
        <v/>
      </c>
      <c r="J29" s="18">
        <f t="shared" ca="1" si="2"/>
        <v>1</v>
      </c>
      <c r="K29" s="18" t="str">
        <f t="shared" ca="1" si="3"/>
        <v>6 B</v>
      </c>
      <c r="L29" s="23">
        <f t="shared" ca="1" si="4"/>
        <v>4.0509259259259257E-3</v>
      </c>
      <c r="S29" s="23">
        <f ca="1">VLOOKUP(inscript!A29,INDIRECT(CONCATENATE("'c",G29,"'!E:G")),3,0)</f>
        <v>4.0509259259259257E-3</v>
      </c>
    </row>
    <row r="30" spans="1:19" ht="15" customHeight="1" x14ac:dyDescent="0.3">
      <c r="A30" s="18">
        <v>29</v>
      </c>
      <c r="B30" s="19" t="s">
        <v>652</v>
      </c>
      <c r="C30" s="19" t="s">
        <v>278</v>
      </c>
      <c r="D30" s="20">
        <v>42286</v>
      </c>
      <c r="E30" s="21" t="s">
        <v>36</v>
      </c>
      <c r="F30" s="18">
        <f t="shared" si="0"/>
        <v>1</v>
      </c>
      <c r="G30" s="22">
        <v>1</v>
      </c>
      <c r="H30" s="21"/>
      <c r="I30" s="18" t="str">
        <f t="shared" ca="1" si="1"/>
        <v/>
      </c>
      <c r="J30" s="18">
        <f t="shared" ca="1" si="2"/>
        <v>1</v>
      </c>
      <c r="K30" s="18" t="str">
        <f t="shared" ca="1" si="3"/>
        <v>6 B</v>
      </c>
      <c r="L30" s="23">
        <f t="shared" ca="1" si="4"/>
        <v>3.7847222222222223E-3</v>
      </c>
      <c r="S30" s="23">
        <f ca="1">VLOOKUP(inscript!A30,INDIRECT(CONCATENATE("'c",G30,"'!E:G")),3,0)</f>
        <v>3.7847222222222223E-3</v>
      </c>
    </row>
    <row r="31" spans="1:19" ht="15" customHeight="1" x14ac:dyDescent="0.3">
      <c r="A31" s="18">
        <v>30</v>
      </c>
      <c r="B31" s="19" t="s">
        <v>575</v>
      </c>
      <c r="C31" s="19" t="s">
        <v>653</v>
      </c>
      <c r="D31" s="20">
        <v>42204</v>
      </c>
      <c r="E31" s="21" t="s">
        <v>36</v>
      </c>
      <c r="F31" s="18">
        <f t="shared" si="0"/>
        <v>1</v>
      </c>
      <c r="G31" s="22">
        <v>1</v>
      </c>
      <c r="H31" s="21"/>
      <c r="I31" s="18" t="str">
        <f t="shared" ca="1" si="1"/>
        <v/>
      </c>
      <c r="J31" s="18">
        <f t="shared" ca="1" si="2"/>
        <v>1</v>
      </c>
      <c r="K31" s="18" t="str">
        <f t="shared" ca="1" si="3"/>
        <v>6 B</v>
      </c>
      <c r="L31" s="23">
        <f t="shared" ca="1" si="4"/>
        <v>6.6319444444444446E-3</v>
      </c>
      <c r="S31" s="23">
        <f ca="1">VLOOKUP(inscript!A31,INDIRECT(CONCATENATE("'c",G31,"'!E:G")),3,0)</f>
        <v>6.6319444444444446E-3</v>
      </c>
    </row>
    <row r="32" spans="1:19" ht="15" customHeight="1" x14ac:dyDescent="0.3">
      <c r="A32" s="18">
        <v>31</v>
      </c>
      <c r="B32" s="19" t="s">
        <v>364</v>
      </c>
      <c r="C32" s="19" t="s">
        <v>612</v>
      </c>
      <c r="D32" s="20">
        <v>42269</v>
      </c>
      <c r="E32" s="21" t="s">
        <v>36</v>
      </c>
      <c r="F32" s="18">
        <f t="shared" si="0"/>
        <v>1</v>
      </c>
      <c r="G32" s="22">
        <v>1</v>
      </c>
      <c r="H32" s="21"/>
      <c r="I32" s="18" t="str">
        <f t="shared" ca="1" si="1"/>
        <v/>
      </c>
      <c r="J32" s="18">
        <f t="shared" ca="1" si="2"/>
        <v>1</v>
      </c>
      <c r="K32" s="18" t="str">
        <f t="shared" ca="1" si="3"/>
        <v>6 B</v>
      </c>
      <c r="L32" s="23">
        <f t="shared" ca="1" si="4"/>
        <v>5.9837962962962961E-3</v>
      </c>
      <c r="S32" s="23">
        <f ca="1">VLOOKUP(inscript!A32,INDIRECT(CONCATENATE("'c",G32,"'!E:G")),3,0)</f>
        <v>5.9837962962962961E-3</v>
      </c>
    </row>
    <row r="33" spans="1:19" ht="15" customHeight="1" x14ac:dyDescent="0.3">
      <c r="A33" s="18">
        <v>32</v>
      </c>
      <c r="B33" s="19" t="s">
        <v>364</v>
      </c>
      <c r="C33" s="19" t="s">
        <v>614</v>
      </c>
      <c r="D33" s="20">
        <v>42201</v>
      </c>
      <c r="E33" s="21" t="s">
        <v>36</v>
      </c>
      <c r="F33" s="18">
        <f t="shared" si="0"/>
        <v>1</v>
      </c>
      <c r="G33" s="22">
        <v>2</v>
      </c>
      <c r="H33" s="21"/>
      <c r="I33" s="18" t="str">
        <f t="shared" ca="1" si="1"/>
        <v/>
      </c>
      <c r="J33" s="18">
        <f t="shared" ca="1" si="2"/>
        <v>1</v>
      </c>
      <c r="K33" s="18" t="str">
        <f t="shared" ca="1" si="3"/>
        <v>6 B</v>
      </c>
      <c r="L33" s="23">
        <f t="shared" ca="1" si="4"/>
        <v>5.9143518518518521E-3</v>
      </c>
      <c r="S33" s="23">
        <f ca="1">VLOOKUP(inscript!A33,INDIRECT(CONCATENATE("'c",G33,"'!E:G")),3,0)</f>
        <v>5.9143518518518521E-3</v>
      </c>
    </row>
    <row r="34" spans="1:19" ht="15" customHeight="1" x14ac:dyDescent="0.3">
      <c r="A34" s="18">
        <v>33</v>
      </c>
      <c r="B34" s="19" t="s">
        <v>310</v>
      </c>
      <c r="C34" s="19" t="s">
        <v>654</v>
      </c>
      <c r="D34" s="20">
        <v>42184</v>
      </c>
      <c r="E34" s="21" t="s">
        <v>36</v>
      </c>
      <c r="F34" s="18">
        <f t="shared" si="0"/>
        <v>1</v>
      </c>
      <c r="G34" s="22">
        <v>1</v>
      </c>
      <c r="H34" s="21"/>
      <c r="I34" s="18" t="str">
        <f t="shared" ca="1" si="1"/>
        <v/>
      </c>
      <c r="J34" s="18">
        <f t="shared" ca="1" si="2"/>
        <v>1</v>
      </c>
      <c r="K34" s="18" t="str">
        <f t="shared" ca="1" si="3"/>
        <v>6 B</v>
      </c>
      <c r="L34" s="23">
        <f t="shared" ca="1" si="4"/>
        <v>7.5462962962962966E-3</v>
      </c>
      <c r="S34" s="23">
        <f ca="1">VLOOKUP(inscript!A34,INDIRECT(CONCATENATE("'c",G34,"'!E:G")),3,0)</f>
        <v>7.5462962962962966E-3</v>
      </c>
    </row>
    <row r="35" spans="1:19" ht="15" customHeight="1" x14ac:dyDescent="0.3">
      <c r="A35" s="18">
        <v>34</v>
      </c>
      <c r="B35" s="19" t="s">
        <v>723</v>
      </c>
      <c r="C35" s="19" t="s">
        <v>321</v>
      </c>
      <c r="D35" s="20">
        <v>42156</v>
      </c>
      <c r="E35" s="21" t="s">
        <v>36</v>
      </c>
      <c r="F35" s="18">
        <f t="shared" si="0"/>
        <v>1</v>
      </c>
      <c r="G35" s="22">
        <v>2</v>
      </c>
      <c r="H35" s="21" t="s">
        <v>7</v>
      </c>
      <c r="I35" s="18" t="str">
        <f t="shared" ca="1" si="1"/>
        <v/>
      </c>
      <c r="J35" s="18">
        <f t="shared" ca="1" si="2"/>
        <v>0</v>
      </c>
      <c r="K35" s="18" t="str">
        <f t="shared" ca="1" si="3"/>
        <v/>
      </c>
      <c r="L35" s="23" t="e">
        <f t="shared" ca="1" si="4"/>
        <v>#N/A</v>
      </c>
      <c r="S35" s="23" t="e">
        <f ca="1">VLOOKUP(inscript!A35,INDIRECT(CONCATENATE("'c",G35,"'!E:G")),3,0)</f>
        <v>#N/A</v>
      </c>
    </row>
    <row r="36" spans="1:19" ht="15" customHeight="1" x14ac:dyDescent="0.3">
      <c r="A36" s="18">
        <v>35</v>
      </c>
      <c r="B36" s="19" t="s">
        <v>366</v>
      </c>
      <c r="C36" s="19" t="s">
        <v>339</v>
      </c>
      <c r="D36" s="20">
        <v>42215</v>
      </c>
      <c r="E36" s="21" t="s">
        <v>36</v>
      </c>
      <c r="F36" s="18">
        <f t="shared" si="0"/>
        <v>1</v>
      </c>
      <c r="G36" s="22">
        <v>2</v>
      </c>
      <c r="H36" s="21"/>
      <c r="I36" s="18" t="str">
        <f t="shared" ca="1" si="1"/>
        <v/>
      </c>
      <c r="J36" s="18">
        <f t="shared" ca="1" si="2"/>
        <v>1</v>
      </c>
      <c r="K36" s="18" t="str">
        <f t="shared" ca="1" si="3"/>
        <v>6 B</v>
      </c>
      <c r="L36" s="23">
        <f t="shared" ca="1" si="4"/>
        <v>5.5439814814814822E-3</v>
      </c>
      <c r="S36" s="23">
        <f ca="1">VLOOKUP(inscript!A36,INDIRECT(CONCATENATE("'c",G36,"'!E:G")),3,0)</f>
        <v>5.5439814814814822E-3</v>
      </c>
    </row>
    <row r="37" spans="1:19" ht="15" customHeight="1" x14ac:dyDescent="0.3">
      <c r="A37" s="18">
        <v>36</v>
      </c>
      <c r="B37" s="19" t="s">
        <v>198</v>
      </c>
      <c r="C37" s="19" t="s">
        <v>724</v>
      </c>
      <c r="D37" s="20">
        <v>42104</v>
      </c>
      <c r="E37" s="21" t="s">
        <v>36</v>
      </c>
      <c r="F37" s="18">
        <f t="shared" si="0"/>
        <v>1</v>
      </c>
      <c r="G37" s="22">
        <v>2</v>
      </c>
      <c r="H37" s="29"/>
      <c r="I37" s="18" t="str">
        <f t="shared" ca="1" si="1"/>
        <v/>
      </c>
      <c r="J37" s="18">
        <f t="shared" ca="1" si="2"/>
        <v>1</v>
      </c>
      <c r="K37" s="18" t="str">
        <f t="shared" ca="1" si="3"/>
        <v>6 B</v>
      </c>
      <c r="L37" s="23">
        <f t="shared" ca="1" si="4"/>
        <v>6.4814814814814813E-3</v>
      </c>
      <c r="S37" s="23">
        <f ca="1">VLOOKUP(inscript!A37,INDIRECT(CONCATENATE("'c",G37,"'!E:G")),3,0)</f>
        <v>6.4814814814814813E-3</v>
      </c>
    </row>
    <row r="38" spans="1:19" ht="15" customHeight="1" x14ac:dyDescent="0.3">
      <c r="A38" s="18">
        <v>37</v>
      </c>
      <c r="B38" s="19" t="s">
        <v>725</v>
      </c>
      <c r="C38" s="30" t="s">
        <v>194</v>
      </c>
      <c r="D38" s="20">
        <v>42050</v>
      </c>
      <c r="E38" s="21" t="s">
        <v>36</v>
      </c>
      <c r="F38" s="18">
        <f t="shared" si="0"/>
        <v>1</v>
      </c>
      <c r="G38" s="22">
        <v>2</v>
      </c>
      <c r="H38" s="21" t="s">
        <v>7</v>
      </c>
      <c r="I38" s="18" t="str">
        <f t="shared" ca="1" si="1"/>
        <v/>
      </c>
      <c r="J38" s="18">
        <f t="shared" ca="1" si="2"/>
        <v>0</v>
      </c>
      <c r="K38" s="18" t="str">
        <f t="shared" ca="1" si="3"/>
        <v/>
      </c>
      <c r="L38" s="23" t="e">
        <f t="shared" ca="1" si="4"/>
        <v>#N/A</v>
      </c>
      <c r="S38" s="23" t="e">
        <f ca="1">VLOOKUP(inscript!A38,INDIRECT(CONCATENATE("'c",G38,"'!E:G")),3,0)</f>
        <v>#N/A</v>
      </c>
    </row>
    <row r="39" spans="1:19" ht="15" customHeight="1" x14ac:dyDescent="0.3">
      <c r="A39" s="18">
        <v>38</v>
      </c>
      <c r="B39" s="19" t="s">
        <v>655</v>
      </c>
      <c r="C39" s="30" t="s">
        <v>656</v>
      </c>
      <c r="D39" s="20">
        <v>42215</v>
      </c>
      <c r="E39" s="21" t="s">
        <v>36</v>
      </c>
      <c r="F39" s="18">
        <f t="shared" si="0"/>
        <v>1</v>
      </c>
      <c r="G39" s="22">
        <v>1</v>
      </c>
      <c r="H39" s="21"/>
      <c r="I39" s="18" t="str">
        <f t="shared" ca="1" si="1"/>
        <v/>
      </c>
      <c r="J39" s="18">
        <f t="shared" ca="1" si="2"/>
        <v>1</v>
      </c>
      <c r="K39" s="18" t="str">
        <f t="shared" ca="1" si="3"/>
        <v>6 B</v>
      </c>
      <c r="L39" s="23">
        <f t="shared" ca="1" si="4"/>
        <v>6.0879629629629643E-3</v>
      </c>
      <c r="S39" s="23">
        <f ca="1">VLOOKUP(inscript!A39,INDIRECT(CONCATENATE("'c",G39,"'!E:G")),3,0)</f>
        <v>6.0879629629629643E-3</v>
      </c>
    </row>
    <row r="40" spans="1:19" ht="15" customHeight="1" x14ac:dyDescent="0.3">
      <c r="A40" s="18">
        <v>39</v>
      </c>
      <c r="B40" s="19" t="s">
        <v>201</v>
      </c>
      <c r="C40" s="19" t="s">
        <v>726</v>
      </c>
      <c r="D40" s="20">
        <v>42245</v>
      </c>
      <c r="E40" s="21" t="s">
        <v>36</v>
      </c>
      <c r="F40" s="18">
        <f t="shared" si="0"/>
        <v>1</v>
      </c>
      <c r="G40" s="22">
        <v>2</v>
      </c>
      <c r="H40" s="21" t="s">
        <v>7</v>
      </c>
      <c r="I40" s="18" t="str">
        <f t="shared" ca="1" si="1"/>
        <v/>
      </c>
      <c r="J40" s="18">
        <f t="shared" ca="1" si="2"/>
        <v>0</v>
      </c>
      <c r="K40" s="18" t="str">
        <f t="shared" ca="1" si="3"/>
        <v/>
      </c>
      <c r="L40" s="23" t="e">
        <f t="shared" ca="1" si="4"/>
        <v>#N/A</v>
      </c>
      <c r="S40" s="23" t="e">
        <f ca="1">VLOOKUP(inscript!A40,INDIRECT(CONCATENATE("'c",G40,"'!E:G")),3,0)</f>
        <v>#N/A</v>
      </c>
    </row>
    <row r="41" spans="1:19" ht="15" customHeight="1" x14ac:dyDescent="0.3">
      <c r="A41" s="18">
        <v>40</v>
      </c>
      <c r="B41" s="19" t="s">
        <v>727</v>
      </c>
      <c r="C41" s="19" t="s">
        <v>616</v>
      </c>
      <c r="D41" s="20">
        <v>42034</v>
      </c>
      <c r="E41" s="21" t="s">
        <v>36</v>
      </c>
      <c r="F41" s="18">
        <f t="shared" si="0"/>
        <v>1</v>
      </c>
      <c r="G41" s="22">
        <v>2</v>
      </c>
      <c r="H41" s="21"/>
      <c r="I41" s="18" t="str">
        <f t="shared" ca="1" si="1"/>
        <v/>
      </c>
      <c r="J41" s="18">
        <f t="shared" ca="1" si="2"/>
        <v>1</v>
      </c>
      <c r="K41" s="18" t="str">
        <f t="shared" ca="1" si="3"/>
        <v>6 B</v>
      </c>
      <c r="L41" s="23">
        <f t="shared" ca="1" si="4"/>
        <v>5.5092592592592589E-3</v>
      </c>
      <c r="S41" s="23">
        <f ca="1">VLOOKUP(inscript!A41,INDIRECT(CONCATENATE("'c",G41,"'!E:G")),3,0)</f>
        <v>5.5092592592592589E-3</v>
      </c>
    </row>
    <row r="42" spans="1:19" ht="15" customHeight="1" x14ac:dyDescent="0.3">
      <c r="A42" s="18">
        <v>41</v>
      </c>
      <c r="B42" s="19" t="s">
        <v>135</v>
      </c>
      <c r="C42" s="19" t="s">
        <v>77</v>
      </c>
      <c r="D42" s="20">
        <v>42254</v>
      </c>
      <c r="E42" s="21" t="s">
        <v>36</v>
      </c>
      <c r="F42" s="18">
        <f t="shared" si="0"/>
        <v>1</v>
      </c>
      <c r="G42" s="22">
        <v>1</v>
      </c>
      <c r="H42" s="21"/>
      <c r="I42" s="18" t="str">
        <f t="shared" ca="1" si="1"/>
        <v/>
      </c>
      <c r="J42" s="18">
        <f t="shared" ca="1" si="2"/>
        <v>1</v>
      </c>
      <c r="K42" s="18" t="str">
        <f t="shared" ca="1" si="3"/>
        <v>6 B</v>
      </c>
      <c r="L42" s="23">
        <f t="shared" ca="1" si="4"/>
        <v>3.9699074074074072E-3</v>
      </c>
      <c r="S42" s="23">
        <f ca="1">VLOOKUP(inscript!A42,INDIRECT(CONCATENATE("'c",G42,"'!E:G")),3,0)</f>
        <v>3.9699074074074072E-3</v>
      </c>
    </row>
    <row r="43" spans="1:19" ht="15" customHeight="1" x14ac:dyDescent="0.3">
      <c r="A43" s="18">
        <v>42</v>
      </c>
      <c r="B43" s="19" t="s">
        <v>728</v>
      </c>
      <c r="C43" s="19" t="s">
        <v>383</v>
      </c>
      <c r="D43" s="20">
        <v>41843</v>
      </c>
      <c r="E43" s="21" t="s">
        <v>36</v>
      </c>
      <c r="F43" s="18">
        <f t="shared" si="0"/>
        <v>1</v>
      </c>
      <c r="G43" s="22">
        <v>2</v>
      </c>
      <c r="H43" s="21"/>
      <c r="I43" s="18" t="str">
        <f t="shared" ca="1" si="1"/>
        <v/>
      </c>
      <c r="J43" s="18">
        <f t="shared" ca="1" si="2"/>
        <v>1</v>
      </c>
      <c r="K43" s="18" t="str">
        <f t="shared" ca="1" si="3"/>
        <v>6 B</v>
      </c>
      <c r="L43" s="23">
        <f t="shared" ca="1" si="4"/>
        <v>3.9467592592592592E-3</v>
      </c>
      <c r="S43" s="23">
        <f ca="1">VLOOKUP(inscript!A43,INDIRECT(CONCATENATE("'c",G43,"'!E:G")),3,0)</f>
        <v>3.9467592592592592E-3</v>
      </c>
    </row>
    <row r="44" spans="1:19" ht="15" customHeight="1" x14ac:dyDescent="0.3">
      <c r="A44" s="18">
        <v>43</v>
      </c>
      <c r="B44" s="19" t="s">
        <v>85</v>
      </c>
      <c r="C44" s="19" t="s">
        <v>464</v>
      </c>
      <c r="D44" s="20">
        <v>42159</v>
      </c>
      <c r="E44" s="21" t="s">
        <v>36</v>
      </c>
      <c r="F44" s="18">
        <f t="shared" si="0"/>
        <v>1</v>
      </c>
      <c r="G44" s="22">
        <v>1</v>
      </c>
      <c r="H44" s="29"/>
      <c r="I44" s="18" t="str">
        <f t="shared" ca="1" si="1"/>
        <v/>
      </c>
      <c r="J44" s="18">
        <f t="shared" ca="1" si="2"/>
        <v>1</v>
      </c>
      <c r="K44" s="18" t="str">
        <f t="shared" ca="1" si="3"/>
        <v>6 B</v>
      </c>
      <c r="L44" s="23">
        <f t="shared" ca="1" si="4"/>
        <v>7.083333333333333E-3</v>
      </c>
      <c r="S44" s="23">
        <f ca="1">VLOOKUP(inscript!A44,INDIRECT(CONCATENATE("'c",G44,"'!E:G")),3,0)</f>
        <v>7.083333333333333E-3</v>
      </c>
    </row>
    <row r="45" spans="1:19" ht="15" customHeight="1" x14ac:dyDescent="0.3">
      <c r="A45" s="18">
        <v>44</v>
      </c>
      <c r="B45" s="19" t="s">
        <v>581</v>
      </c>
      <c r="C45" s="19" t="s">
        <v>263</v>
      </c>
      <c r="D45" s="20">
        <v>42268</v>
      </c>
      <c r="E45" s="21" t="s">
        <v>36</v>
      </c>
      <c r="F45" s="18">
        <f t="shared" si="0"/>
        <v>1</v>
      </c>
      <c r="G45" s="22">
        <v>1</v>
      </c>
      <c r="H45" s="21"/>
      <c r="I45" s="18" t="str">
        <f t="shared" ca="1" si="1"/>
        <v/>
      </c>
      <c r="J45" s="18">
        <f t="shared" ca="1" si="2"/>
        <v>1</v>
      </c>
      <c r="K45" s="18" t="str">
        <f t="shared" ca="1" si="3"/>
        <v>6 B</v>
      </c>
      <c r="L45" s="23">
        <f t="shared" ca="1" si="4"/>
        <v>5.2777777777777771E-3</v>
      </c>
      <c r="S45" s="23">
        <f ca="1">VLOOKUP(inscript!A45,INDIRECT(CONCATENATE("'c",G45,"'!E:G")),3,0)</f>
        <v>5.2777777777777771E-3</v>
      </c>
    </row>
    <row r="46" spans="1:19" ht="15" customHeight="1" x14ac:dyDescent="0.3">
      <c r="A46" s="18">
        <v>45</v>
      </c>
      <c r="B46" s="19" t="s">
        <v>657</v>
      </c>
      <c r="C46" s="19" t="s">
        <v>658</v>
      </c>
      <c r="D46" s="20">
        <v>42129</v>
      </c>
      <c r="E46" s="21" t="s">
        <v>36</v>
      </c>
      <c r="F46" s="18">
        <f t="shared" si="0"/>
        <v>1</v>
      </c>
      <c r="G46" s="22">
        <v>1</v>
      </c>
      <c r="H46" s="21"/>
      <c r="I46" s="18" t="str">
        <f t="shared" ca="1" si="1"/>
        <v/>
      </c>
      <c r="J46" s="18">
        <f t="shared" ca="1" si="2"/>
        <v>1</v>
      </c>
      <c r="K46" s="18" t="str">
        <f t="shared" ca="1" si="3"/>
        <v>6 B</v>
      </c>
      <c r="L46" s="23">
        <f t="shared" ca="1" si="4"/>
        <v>4.409722222222222E-3</v>
      </c>
      <c r="S46" s="23">
        <f ca="1">VLOOKUP(inscript!A46,INDIRECT(CONCATENATE("'c",G46,"'!E:G")),3,0)</f>
        <v>4.409722222222222E-3</v>
      </c>
    </row>
    <row r="47" spans="1:19" ht="15" customHeight="1" x14ac:dyDescent="0.3">
      <c r="A47" s="18">
        <v>46</v>
      </c>
      <c r="B47" s="19" t="s">
        <v>729</v>
      </c>
      <c r="C47" s="19" t="s">
        <v>215</v>
      </c>
      <c r="D47" s="20">
        <v>42160</v>
      </c>
      <c r="E47" s="21" t="s">
        <v>54</v>
      </c>
      <c r="F47" s="18">
        <f t="shared" si="0"/>
        <v>1</v>
      </c>
      <c r="G47" s="22">
        <v>2</v>
      </c>
      <c r="H47" s="21"/>
      <c r="I47" s="18" t="str">
        <f t="shared" ca="1" si="1"/>
        <v/>
      </c>
      <c r="J47" s="18">
        <f t="shared" ca="1" si="2"/>
        <v>1</v>
      </c>
      <c r="K47" s="18" t="str">
        <f t="shared" ca="1" si="3"/>
        <v>6 C</v>
      </c>
      <c r="L47" s="23">
        <f t="shared" ca="1" si="4"/>
        <v>5.1041666666666666E-3</v>
      </c>
      <c r="S47" s="23">
        <f ca="1">VLOOKUP(inscript!A47,INDIRECT(CONCATENATE("'c",G47,"'!E:G")),3,0)</f>
        <v>5.1041666666666666E-3</v>
      </c>
    </row>
    <row r="48" spans="1:19" ht="15" customHeight="1" x14ac:dyDescent="0.3">
      <c r="A48" s="18">
        <v>47</v>
      </c>
      <c r="B48" s="19" t="s">
        <v>622</v>
      </c>
      <c r="C48" s="19" t="s">
        <v>610</v>
      </c>
      <c r="D48" s="20">
        <v>42060</v>
      </c>
      <c r="E48" s="21" t="s">
        <v>54</v>
      </c>
      <c r="F48" s="18">
        <f t="shared" si="0"/>
        <v>1</v>
      </c>
      <c r="G48" s="22">
        <v>1</v>
      </c>
      <c r="H48" s="21" t="s">
        <v>7</v>
      </c>
      <c r="I48" s="18" t="str">
        <f t="shared" ca="1" si="1"/>
        <v/>
      </c>
      <c r="J48" s="18">
        <f t="shared" ca="1" si="2"/>
        <v>0</v>
      </c>
      <c r="K48" s="18" t="str">
        <f t="shared" ca="1" si="3"/>
        <v/>
      </c>
      <c r="L48" s="23" t="e">
        <f t="shared" ca="1" si="4"/>
        <v>#N/A</v>
      </c>
      <c r="S48" s="23" t="e">
        <f ca="1">VLOOKUP(inscript!A48,INDIRECT(CONCATENATE("'c",G48,"'!E:G")),3,0)</f>
        <v>#N/A</v>
      </c>
    </row>
    <row r="49" spans="1:19" ht="15" customHeight="1" x14ac:dyDescent="0.3">
      <c r="A49" s="18">
        <v>48</v>
      </c>
      <c r="B49" s="19" t="s">
        <v>730</v>
      </c>
      <c r="C49" s="19" t="s">
        <v>731</v>
      </c>
      <c r="D49" s="20">
        <v>42343</v>
      </c>
      <c r="E49" s="21" t="s">
        <v>54</v>
      </c>
      <c r="F49" s="18">
        <f t="shared" si="0"/>
        <v>1</v>
      </c>
      <c r="G49" s="22">
        <v>2</v>
      </c>
      <c r="H49" s="21"/>
      <c r="I49" s="18" t="str">
        <f t="shared" ca="1" si="1"/>
        <v/>
      </c>
      <c r="J49" s="18">
        <f t="shared" ca="1" si="2"/>
        <v>1</v>
      </c>
      <c r="K49" s="18" t="str">
        <f t="shared" ca="1" si="3"/>
        <v>6 C</v>
      </c>
      <c r="L49" s="23">
        <f t="shared" ca="1" si="4"/>
        <v>4.8958333333333328E-3</v>
      </c>
      <c r="S49" s="23">
        <f ca="1">VLOOKUP(inscript!A49,INDIRECT(CONCATENATE("'c",G49,"'!E:G")),3,0)</f>
        <v>4.8958333333333328E-3</v>
      </c>
    </row>
    <row r="50" spans="1:19" ht="15" customHeight="1" x14ac:dyDescent="0.3">
      <c r="A50" s="18">
        <v>49</v>
      </c>
      <c r="B50" s="19" t="s">
        <v>546</v>
      </c>
      <c r="C50" s="19" t="s">
        <v>158</v>
      </c>
      <c r="D50" s="20">
        <v>42130</v>
      </c>
      <c r="E50" s="21" t="s">
        <v>54</v>
      </c>
      <c r="F50" s="18">
        <f t="shared" si="0"/>
        <v>1</v>
      </c>
      <c r="G50" s="22">
        <v>2</v>
      </c>
      <c r="H50" s="21"/>
      <c r="I50" s="18" t="str">
        <f t="shared" ca="1" si="1"/>
        <v/>
      </c>
      <c r="J50" s="18">
        <f t="shared" ca="1" si="2"/>
        <v>1</v>
      </c>
      <c r="K50" s="18" t="str">
        <f t="shared" ca="1" si="3"/>
        <v>6 C</v>
      </c>
      <c r="L50" s="23">
        <f t="shared" ca="1" si="4"/>
        <v>6.4120370370370364E-3</v>
      </c>
      <c r="S50" s="23">
        <f ca="1">VLOOKUP(inscript!A50,INDIRECT(CONCATENATE("'c",G50,"'!E:G")),3,0)</f>
        <v>6.4120370370370364E-3</v>
      </c>
    </row>
    <row r="51" spans="1:19" ht="15" customHeight="1" x14ac:dyDescent="0.3">
      <c r="A51" s="18">
        <v>50</v>
      </c>
      <c r="B51" s="19" t="s">
        <v>659</v>
      </c>
      <c r="C51" s="19" t="s">
        <v>111</v>
      </c>
      <c r="D51" s="20">
        <v>42072</v>
      </c>
      <c r="E51" s="21" t="s">
        <v>54</v>
      </c>
      <c r="F51" s="18">
        <f t="shared" si="0"/>
        <v>1</v>
      </c>
      <c r="G51" s="22">
        <v>1</v>
      </c>
      <c r="H51" s="21"/>
      <c r="I51" s="18" t="str">
        <f t="shared" ca="1" si="1"/>
        <v/>
      </c>
      <c r="J51" s="18">
        <f t="shared" ca="1" si="2"/>
        <v>1</v>
      </c>
      <c r="K51" s="18" t="str">
        <f t="shared" ca="1" si="3"/>
        <v>6 C</v>
      </c>
      <c r="L51" s="23">
        <f t="shared" ca="1" si="4"/>
        <v>5.4513888888888884E-3</v>
      </c>
      <c r="S51" s="23">
        <f ca="1">VLOOKUP(inscript!A51,INDIRECT(CONCATENATE("'c",G51,"'!E:G")),3,0)</f>
        <v>5.4513888888888884E-3</v>
      </c>
    </row>
    <row r="52" spans="1:19" ht="15" customHeight="1" x14ac:dyDescent="0.3">
      <c r="A52" s="18">
        <v>51</v>
      </c>
      <c r="B52" s="19" t="s">
        <v>660</v>
      </c>
      <c r="C52" s="19" t="s">
        <v>661</v>
      </c>
      <c r="D52" s="20">
        <v>41645</v>
      </c>
      <c r="E52" s="21" t="s">
        <v>54</v>
      </c>
      <c r="F52" s="18">
        <f t="shared" si="0"/>
        <v>1</v>
      </c>
      <c r="G52" s="22">
        <v>1</v>
      </c>
      <c r="H52" s="21"/>
      <c r="I52" s="18" t="str">
        <f t="shared" ca="1" si="1"/>
        <v/>
      </c>
      <c r="J52" s="18">
        <f t="shared" ca="1" si="2"/>
        <v>1</v>
      </c>
      <c r="K52" s="18" t="str">
        <f t="shared" ca="1" si="3"/>
        <v>6 C</v>
      </c>
      <c r="L52" s="23">
        <f t="shared" ca="1" si="4"/>
        <v>6.9560185185185185E-3</v>
      </c>
      <c r="S52" s="23">
        <f ca="1">VLOOKUP(inscript!A52,INDIRECT(CONCATENATE("'c",G52,"'!E:G")),3,0)</f>
        <v>6.9560185185185185E-3</v>
      </c>
    </row>
    <row r="53" spans="1:19" ht="15" customHeight="1" x14ac:dyDescent="0.3">
      <c r="A53" s="18">
        <v>52</v>
      </c>
      <c r="B53" s="19" t="s">
        <v>732</v>
      </c>
      <c r="C53" s="19" t="s">
        <v>733</v>
      </c>
      <c r="D53" s="20">
        <v>41742</v>
      </c>
      <c r="E53" s="21" t="s">
        <v>54</v>
      </c>
      <c r="F53" s="18">
        <f t="shared" si="0"/>
        <v>1</v>
      </c>
      <c r="G53" s="22">
        <v>2</v>
      </c>
      <c r="H53" s="21"/>
      <c r="I53" s="18" t="str">
        <f t="shared" ca="1" si="1"/>
        <v/>
      </c>
      <c r="J53" s="18">
        <f t="shared" ca="1" si="2"/>
        <v>1</v>
      </c>
      <c r="K53" s="18" t="str">
        <f t="shared" ca="1" si="3"/>
        <v>6 C</v>
      </c>
      <c r="L53" s="23">
        <f t="shared" ca="1" si="4"/>
        <v>6.3310185185185197E-3</v>
      </c>
      <c r="S53" s="23">
        <f ca="1">VLOOKUP(inscript!A53,INDIRECT(CONCATENATE("'c",G53,"'!E:G")),3,0)</f>
        <v>6.3310185185185197E-3</v>
      </c>
    </row>
    <row r="54" spans="1:19" ht="15" customHeight="1" x14ac:dyDescent="0.3">
      <c r="A54" s="18">
        <v>53</v>
      </c>
      <c r="B54" s="19" t="s">
        <v>734</v>
      </c>
      <c r="C54" s="19" t="s">
        <v>735</v>
      </c>
      <c r="D54" s="20">
        <v>42315</v>
      </c>
      <c r="E54" s="21" t="s">
        <v>54</v>
      </c>
      <c r="F54" s="18">
        <f t="shared" si="0"/>
        <v>1</v>
      </c>
      <c r="G54" s="22">
        <v>2</v>
      </c>
      <c r="H54" s="21"/>
      <c r="I54" s="18" t="str">
        <f t="shared" ca="1" si="1"/>
        <v/>
      </c>
      <c r="J54" s="18">
        <f t="shared" ca="1" si="2"/>
        <v>1</v>
      </c>
      <c r="K54" s="18" t="str">
        <f t="shared" ca="1" si="3"/>
        <v>6 C</v>
      </c>
      <c r="L54" s="23">
        <f t="shared" ca="1" si="4"/>
        <v>4.108796296296297E-3</v>
      </c>
      <c r="S54" s="23">
        <f ca="1">VLOOKUP(inscript!A54,INDIRECT(CONCATENATE("'c",G54,"'!E:G")),3,0)</f>
        <v>4.108796296296297E-3</v>
      </c>
    </row>
    <row r="55" spans="1:19" ht="15" customHeight="1" x14ac:dyDescent="0.3">
      <c r="A55" s="18">
        <v>54</v>
      </c>
      <c r="B55" s="19" t="s">
        <v>736</v>
      </c>
      <c r="C55" s="19" t="s">
        <v>226</v>
      </c>
      <c r="D55" s="20">
        <v>42224</v>
      </c>
      <c r="E55" s="21" t="s">
        <v>54</v>
      </c>
      <c r="F55" s="18">
        <f t="shared" si="0"/>
        <v>1</v>
      </c>
      <c r="G55" s="22">
        <v>2</v>
      </c>
      <c r="H55" s="21"/>
      <c r="I55" s="18" t="str">
        <f t="shared" ca="1" si="1"/>
        <v/>
      </c>
      <c r="J55" s="18">
        <f t="shared" ca="1" si="2"/>
        <v>1</v>
      </c>
      <c r="K55" s="18" t="str">
        <f t="shared" ca="1" si="3"/>
        <v>6 C</v>
      </c>
      <c r="L55" s="23">
        <f t="shared" ca="1" si="4"/>
        <v>6.1921296296296299E-3</v>
      </c>
      <c r="S55" s="23">
        <f ca="1">VLOOKUP(inscript!A55,INDIRECT(CONCATENATE("'c",G55,"'!E:G")),3,0)</f>
        <v>6.1921296296296299E-3</v>
      </c>
    </row>
    <row r="56" spans="1:19" ht="15" customHeight="1" x14ac:dyDescent="0.3">
      <c r="A56" s="18">
        <v>55</v>
      </c>
      <c r="B56" s="19" t="s">
        <v>580</v>
      </c>
      <c r="C56" s="19" t="s">
        <v>152</v>
      </c>
      <c r="D56" s="20">
        <v>42132</v>
      </c>
      <c r="E56" s="21" t="s">
        <v>54</v>
      </c>
      <c r="F56" s="18">
        <f t="shared" si="0"/>
        <v>1</v>
      </c>
      <c r="G56" s="22">
        <v>2</v>
      </c>
      <c r="H56" s="21"/>
      <c r="I56" s="18" t="str">
        <f t="shared" ca="1" si="1"/>
        <v/>
      </c>
      <c r="J56" s="18">
        <f t="shared" ca="1" si="2"/>
        <v>1</v>
      </c>
      <c r="K56" s="18" t="str">
        <f t="shared" ca="1" si="3"/>
        <v>6 C</v>
      </c>
      <c r="L56" s="23">
        <f t="shared" ca="1" si="4"/>
        <v>3.8657407407407408E-3</v>
      </c>
      <c r="S56" s="23">
        <f ca="1">VLOOKUP(inscript!A56,INDIRECT(CONCATENATE("'c",G56,"'!E:G")),3,0)</f>
        <v>3.8657407407407408E-3</v>
      </c>
    </row>
    <row r="57" spans="1:19" ht="15" customHeight="1" x14ac:dyDescent="0.3">
      <c r="A57" s="18">
        <v>56</v>
      </c>
      <c r="B57" s="19" t="s">
        <v>662</v>
      </c>
      <c r="C57" s="19" t="s">
        <v>259</v>
      </c>
      <c r="D57" s="20">
        <v>42208</v>
      </c>
      <c r="E57" s="21" t="s">
        <v>54</v>
      </c>
      <c r="F57" s="18">
        <f t="shared" si="0"/>
        <v>1</v>
      </c>
      <c r="G57" s="22">
        <v>1</v>
      </c>
      <c r="H57" s="21"/>
      <c r="I57" s="18" t="str">
        <f t="shared" ca="1" si="1"/>
        <v/>
      </c>
      <c r="J57" s="18">
        <f t="shared" ca="1" si="2"/>
        <v>1</v>
      </c>
      <c r="K57" s="18" t="str">
        <f t="shared" ca="1" si="3"/>
        <v>6 C</v>
      </c>
      <c r="L57" s="23">
        <f t="shared" ca="1" si="4"/>
        <v>5.9490740740740745E-3</v>
      </c>
      <c r="S57" s="23">
        <f ca="1">VLOOKUP(inscript!A57,INDIRECT(CONCATENATE("'c",G57,"'!E:G")),3,0)</f>
        <v>5.9490740740740745E-3</v>
      </c>
    </row>
    <row r="58" spans="1:19" ht="15" customHeight="1" x14ac:dyDescent="0.3">
      <c r="A58" s="18">
        <v>57</v>
      </c>
      <c r="B58" s="19" t="s">
        <v>663</v>
      </c>
      <c r="C58" s="19" t="s">
        <v>113</v>
      </c>
      <c r="D58" s="20">
        <v>42115</v>
      </c>
      <c r="E58" s="21" t="s">
        <v>54</v>
      </c>
      <c r="F58" s="18">
        <f t="shared" si="0"/>
        <v>1</v>
      </c>
      <c r="G58" s="22">
        <v>1</v>
      </c>
      <c r="H58" s="21"/>
      <c r="I58" s="18" t="str">
        <f t="shared" ca="1" si="1"/>
        <v/>
      </c>
      <c r="J58" s="18">
        <f t="shared" ca="1" si="2"/>
        <v>1</v>
      </c>
      <c r="K58" s="18" t="str">
        <f t="shared" ca="1" si="3"/>
        <v>6 C</v>
      </c>
      <c r="L58" s="23">
        <f t="shared" ca="1" si="4"/>
        <v>5.2430555555555555E-3</v>
      </c>
      <c r="S58" s="23">
        <f ca="1">VLOOKUP(inscript!A58,INDIRECT(CONCATENATE("'c",G58,"'!E:G")),3,0)</f>
        <v>5.2430555555555555E-3</v>
      </c>
    </row>
    <row r="59" spans="1:19" ht="15" customHeight="1" x14ac:dyDescent="0.3">
      <c r="A59" s="18">
        <v>58</v>
      </c>
      <c r="B59" s="19" t="s">
        <v>115</v>
      </c>
      <c r="C59" s="19" t="s">
        <v>116</v>
      </c>
      <c r="D59" s="20">
        <v>42259</v>
      </c>
      <c r="E59" s="21" t="s">
        <v>54</v>
      </c>
      <c r="F59" s="18">
        <f t="shared" si="0"/>
        <v>1</v>
      </c>
      <c r="G59" s="22">
        <v>1</v>
      </c>
      <c r="H59" s="21"/>
      <c r="I59" s="18" t="str">
        <f t="shared" ca="1" si="1"/>
        <v/>
      </c>
      <c r="J59" s="18">
        <f t="shared" ca="1" si="2"/>
        <v>1</v>
      </c>
      <c r="K59" s="18" t="str">
        <f t="shared" ca="1" si="3"/>
        <v>6 C</v>
      </c>
      <c r="L59" s="23">
        <f t="shared" ca="1" si="4"/>
        <v>4.6296296296296302E-3</v>
      </c>
      <c r="S59" s="23">
        <f ca="1">VLOOKUP(inscript!A59,INDIRECT(CONCATENATE("'c",G59,"'!E:G")),3,0)</f>
        <v>4.6296296296296302E-3</v>
      </c>
    </row>
    <row r="60" spans="1:19" ht="15" customHeight="1" x14ac:dyDescent="0.3">
      <c r="A60" s="18">
        <v>59</v>
      </c>
      <c r="B60" s="19" t="s">
        <v>549</v>
      </c>
      <c r="C60" s="19" t="s">
        <v>170</v>
      </c>
      <c r="D60" s="20">
        <v>42300</v>
      </c>
      <c r="E60" s="21" t="s">
        <v>54</v>
      </c>
      <c r="F60" s="18">
        <f t="shared" si="0"/>
        <v>1</v>
      </c>
      <c r="G60" s="22">
        <v>2</v>
      </c>
      <c r="H60" s="21"/>
      <c r="I60" s="18" t="str">
        <f t="shared" ca="1" si="1"/>
        <v/>
      </c>
      <c r="J60" s="18">
        <f t="shared" ca="1" si="2"/>
        <v>1</v>
      </c>
      <c r="K60" s="18" t="str">
        <f t="shared" ca="1" si="3"/>
        <v>6 C</v>
      </c>
      <c r="L60" s="23">
        <f t="shared" ca="1" si="4"/>
        <v>4.340277777777778E-3</v>
      </c>
      <c r="S60" s="23">
        <f ca="1">VLOOKUP(inscript!A60,INDIRECT(CONCATENATE("'c",G60,"'!E:G")),3,0)</f>
        <v>4.340277777777778E-3</v>
      </c>
    </row>
    <row r="61" spans="1:19" ht="15" customHeight="1" x14ac:dyDescent="0.3">
      <c r="A61" s="18">
        <v>60</v>
      </c>
      <c r="B61" s="19" t="s">
        <v>79</v>
      </c>
      <c r="C61" s="19" t="s">
        <v>737</v>
      </c>
      <c r="D61" s="20">
        <v>41804</v>
      </c>
      <c r="E61" s="21" t="s">
        <v>54</v>
      </c>
      <c r="F61" s="18">
        <f t="shared" si="0"/>
        <v>1</v>
      </c>
      <c r="G61" s="22">
        <v>2</v>
      </c>
      <c r="H61" s="21"/>
      <c r="I61" s="18" t="str">
        <f t="shared" ca="1" si="1"/>
        <v/>
      </c>
      <c r="J61" s="18">
        <f t="shared" ca="1" si="2"/>
        <v>1</v>
      </c>
      <c r="K61" s="18" t="str">
        <f t="shared" ca="1" si="3"/>
        <v>6 C</v>
      </c>
      <c r="L61" s="23">
        <f t="shared" ca="1" si="4"/>
        <v>6.5509259259259262E-3</v>
      </c>
      <c r="S61" s="23">
        <f ca="1">VLOOKUP(inscript!A61,INDIRECT(CONCATENATE("'c",G61,"'!E:G")),3,0)</f>
        <v>6.5509259259259262E-3</v>
      </c>
    </row>
    <row r="62" spans="1:19" ht="15" customHeight="1" x14ac:dyDescent="0.3">
      <c r="A62" s="18">
        <v>61</v>
      </c>
      <c r="B62" s="19" t="s">
        <v>664</v>
      </c>
      <c r="C62" s="19" t="s">
        <v>463</v>
      </c>
      <c r="D62" s="20">
        <v>42058</v>
      </c>
      <c r="E62" s="21" t="s">
        <v>54</v>
      </c>
      <c r="F62" s="18">
        <f t="shared" si="0"/>
        <v>1</v>
      </c>
      <c r="G62" s="22">
        <v>1</v>
      </c>
      <c r="H62" s="21"/>
      <c r="I62" s="18" t="str">
        <f t="shared" ca="1" si="1"/>
        <v/>
      </c>
      <c r="J62" s="18">
        <f t="shared" ca="1" si="2"/>
        <v>1</v>
      </c>
      <c r="K62" s="18" t="str">
        <f t="shared" ca="1" si="3"/>
        <v>6 C</v>
      </c>
      <c r="L62" s="23">
        <f t="shared" ca="1" si="4"/>
        <v>5.3935185185185188E-3</v>
      </c>
      <c r="S62" s="23">
        <f ca="1">VLOOKUP(inscript!A62,INDIRECT(CONCATENATE("'c",G62,"'!E:G")),3,0)</f>
        <v>5.3935185185185188E-3</v>
      </c>
    </row>
    <row r="63" spans="1:19" ht="15" customHeight="1" x14ac:dyDescent="0.3">
      <c r="A63" s="18">
        <v>62</v>
      </c>
      <c r="B63" s="19" t="s">
        <v>738</v>
      </c>
      <c r="C63" s="19" t="s">
        <v>739</v>
      </c>
      <c r="D63" s="20">
        <v>42258</v>
      </c>
      <c r="E63" s="21" t="s">
        <v>54</v>
      </c>
      <c r="F63" s="18">
        <f t="shared" si="0"/>
        <v>1</v>
      </c>
      <c r="G63" s="22">
        <v>2</v>
      </c>
      <c r="H63" s="21"/>
      <c r="I63" s="18" t="str">
        <f t="shared" ca="1" si="1"/>
        <v/>
      </c>
      <c r="J63" s="18">
        <f t="shared" ca="1" si="2"/>
        <v>1</v>
      </c>
      <c r="K63" s="18" t="str">
        <f t="shared" ca="1" si="3"/>
        <v>6 C</v>
      </c>
      <c r="L63" s="23">
        <f t="shared" ca="1" si="4"/>
        <v>6.6666666666666671E-3</v>
      </c>
      <c r="S63" s="23">
        <f ca="1">VLOOKUP(inscript!A63,INDIRECT(CONCATENATE("'c",G63,"'!E:G")),3,0)</f>
        <v>6.6666666666666671E-3</v>
      </c>
    </row>
    <row r="64" spans="1:19" ht="15" customHeight="1" x14ac:dyDescent="0.3">
      <c r="A64" s="18">
        <v>63</v>
      </c>
      <c r="B64" s="19" t="s">
        <v>231</v>
      </c>
      <c r="C64" s="19" t="s">
        <v>232</v>
      </c>
      <c r="D64" s="20">
        <v>42259</v>
      </c>
      <c r="E64" s="21" t="s">
        <v>54</v>
      </c>
      <c r="F64" s="18">
        <f t="shared" si="0"/>
        <v>1</v>
      </c>
      <c r="G64" s="22">
        <v>2</v>
      </c>
      <c r="H64" s="21"/>
      <c r="I64" s="18" t="str">
        <f t="shared" ca="1" si="1"/>
        <v/>
      </c>
      <c r="J64" s="18">
        <f t="shared" ca="1" si="2"/>
        <v>1</v>
      </c>
      <c r="K64" s="18" t="str">
        <f t="shared" ca="1" si="3"/>
        <v>6 C</v>
      </c>
      <c r="L64" s="23">
        <f t="shared" ca="1" si="4"/>
        <v>3.5648148148148154E-3</v>
      </c>
      <c r="S64" s="23">
        <f ca="1">VLOOKUP(inscript!A64,INDIRECT(CONCATENATE("'c",G64,"'!E:G")),3,0)</f>
        <v>3.5648148148148154E-3</v>
      </c>
    </row>
    <row r="65" spans="1:19" ht="15" customHeight="1" x14ac:dyDescent="0.3">
      <c r="A65" s="18">
        <v>64</v>
      </c>
      <c r="B65" s="19" t="s">
        <v>443</v>
      </c>
      <c r="C65" s="19" t="s">
        <v>665</v>
      </c>
      <c r="D65" s="20">
        <v>42215</v>
      </c>
      <c r="E65" s="21" t="s">
        <v>54</v>
      </c>
      <c r="F65" s="18">
        <f t="shared" si="0"/>
        <v>1</v>
      </c>
      <c r="G65" s="22">
        <v>1</v>
      </c>
      <c r="H65" s="21"/>
      <c r="I65" s="18" t="str">
        <f t="shared" ca="1" si="1"/>
        <v/>
      </c>
      <c r="J65" s="18">
        <f t="shared" ca="1" si="2"/>
        <v>1</v>
      </c>
      <c r="K65" s="18" t="str">
        <f t="shared" ca="1" si="3"/>
        <v>6 C</v>
      </c>
      <c r="L65" s="23">
        <f t="shared" ca="1" si="4"/>
        <v>6.1921296296296299E-3</v>
      </c>
      <c r="S65" s="23">
        <f ca="1">VLOOKUP(inscript!A65,INDIRECT(CONCATENATE("'c",G65,"'!E:G")),3,0)</f>
        <v>6.1921296296296299E-3</v>
      </c>
    </row>
    <row r="66" spans="1:19" ht="15" customHeight="1" x14ac:dyDescent="0.3">
      <c r="A66" s="18">
        <v>65</v>
      </c>
      <c r="B66" s="19" t="s">
        <v>540</v>
      </c>
      <c r="C66" s="19" t="s">
        <v>228</v>
      </c>
      <c r="D66" s="20">
        <v>42195</v>
      </c>
      <c r="E66" s="21" t="s">
        <v>54</v>
      </c>
      <c r="F66" s="18">
        <f t="shared" ref="F66:F129" si="7">VLOOKUP(G66,NBT,2)</f>
        <v>1</v>
      </c>
      <c r="G66" s="22">
        <v>2</v>
      </c>
      <c r="H66" s="21"/>
      <c r="I66" s="18" t="str">
        <f t="shared" ref="I66:I129" ca="1" si="8">IF(AND(J66=0,H66&lt;&gt;"D"),"ABS","")</f>
        <v/>
      </c>
      <c r="J66" s="18">
        <f t="shared" ref="J66:J129" ca="1" si="9">COUNTIF(INDIRECT(CONCATENATE("'c",G66,"'!E:E")),A66)</f>
        <v>1</v>
      </c>
      <c r="K66" s="18" t="str">
        <f t="shared" ref="K66:K129" ca="1" si="10">IF(OR(J66=1,I66="ABS"),E66,"")</f>
        <v>6 C</v>
      </c>
      <c r="L66" s="23">
        <f t="shared" ref="L66:L129" ca="1" si="11">IF(I66="ABS",MAX(INDIRECT(CONCATENATE("maxc",G66))),S66)</f>
        <v>3.645833333333333E-3</v>
      </c>
      <c r="S66" s="23">
        <f ca="1">VLOOKUP(inscript!A66,INDIRECT(CONCATENATE("'c",G66,"'!E:G")),3,0)</f>
        <v>3.645833333333333E-3</v>
      </c>
    </row>
    <row r="67" spans="1:19" ht="15" customHeight="1" x14ac:dyDescent="0.3">
      <c r="A67" s="18">
        <v>66</v>
      </c>
      <c r="B67" s="19" t="s">
        <v>740</v>
      </c>
      <c r="C67" s="19" t="s">
        <v>741</v>
      </c>
      <c r="D67" s="20">
        <v>42085</v>
      </c>
      <c r="E67" s="21" t="s">
        <v>54</v>
      </c>
      <c r="F67" s="18">
        <f t="shared" si="7"/>
        <v>1</v>
      </c>
      <c r="G67" s="22">
        <v>2</v>
      </c>
      <c r="H67" s="21"/>
      <c r="I67" s="18" t="str">
        <f t="shared" ca="1" si="8"/>
        <v/>
      </c>
      <c r="J67" s="18">
        <f t="shared" ca="1" si="9"/>
        <v>1</v>
      </c>
      <c r="K67" s="18" t="str">
        <f t="shared" ca="1" si="10"/>
        <v>6 C</v>
      </c>
      <c r="L67" s="23">
        <f t="shared" ca="1" si="11"/>
        <v>5.8680555555555543E-3</v>
      </c>
      <c r="S67" s="23">
        <f ca="1">VLOOKUP(inscript!A67,INDIRECT(CONCATENATE("'c",G67,"'!E:G")),3,0)</f>
        <v>5.8680555555555543E-3</v>
      </c>
    </row>
    <row r="68" spans="1:19" ht="15" customHeight="1" x14ac:dyDescent="0.3">
      <c r="A68" s="18">
        <v>67</v>
      </c>
      <c r="B68" s="19" t="s">
        <v>742</v>
      </c>
      <c r="C68" s="19" t="s">
        <v>743</v>
      </c>
      <c r="D68" s="20">
        <v>41719</v>
      </c>
      <c r="E68" s="21" t="s">
        <v>54</v>
      </c>
      <c r="F68" s="18">
        <f t="shared" si="7"/>
        <v>1</v>
      </c>
      <c r="G68" s="22">
        <v>2</v>
      </c>
      <c r="H68" s="21"/>
      <c r="I68" s="18" t="str">
        <f t="shared" ca="1" si="8"/>
        <v/>
      </c>
      <c r="J68" s="18">
        <f t="shared" ca="1" si="9"/>
        <v>1</v>
      </c>
      <c r="K68" s="18" t="str">
        <f t="shared" ca="1" si="10"/>
        <v>6 C</v>
      </c>
      <c r="L68" s="23">
        <f t="shared" ca="1" si="11"/>
        <v>6.0995370370370361E-3</v>
      </c>
      <c r="S68" s="23">
        <f ca="1">VLOOKUP(inscript!A68,INDIRECT(CONCATENATE("'c",G68,"'!E:G")),3,0)</f>
        <v>6.0995370370370361E-3</v>
      </c>
    </row>
    <row r="69" spans="1:19" ht="15" customHeight="1" x14ac:dyDescent="0.3">
      <c r="A69" s="18">
        <v>68</v>
      </c>
      <c r="B69" s="19" t="s">
        <v>472</v>
      </c>
      <c r="C69" s="19" t="s">
        <v>744</v>
      </c>
      <c r="D69" s="20">
        <v>42132</v>
      </c>
      <c r="E69" s="21" t="s">
        <v>54</v>
      </c>
      <c r="F69" s="18">
        <f t="shared" si="7"/>
        <v>1</v>
      </c>
      <c r="G69" s="22">
        <v>2</v>
      </c>
      <c r="H69" s="29"/>
      <c r="I69" s="18" t="str">
        <f t="shared" ca="1" si="8"/>
        <v/>
      </c>
      <c r="J69" s="18">
        <f t="shared" ca="1" si="9"/>
        <v>1</v>
      </c>
      <c r="K69" s="18" t="str">
        <f t="shared" ca="1" si="10"/>
        <v>6 C</v>
      </c>
      <c r="L69" s="23">
        <f t="shared" ca="1" si="11"/>
        <v>3.5069444444444445E-3</v>
      </c>
      <c r="S69" s="23">
        <f ca="1">VLOOKUP(inscript!A69,INDIRECT(CONCATENATE("'c",G69,"'!E:G")),3,0)</f>
        <v>3.5069444444444445E-3</v>
      </c>
    </row>
    <row r="70" spans="1:19" ht="15" customHeight="1" x14ac:dyDescent="0.3">
      <c r="A70" s="18">
        <v>69</v>
      </c>
      <c r="B70" s="19" t="s">
        <v>666</v>
      </c>
      <c r="C70" s="19" t="s">
        <v>667</v>
      </c>
      <c r="D70" s="20">
        <v>41967</v>
      </c>
      <c r="E70" s="21" t="s">
        <v>54</v>
      </c>
      <c r="F70" s="18">
        <f t="shared" si="7"/>
        <v>1</v>
      </c>
      <c r="G70" s="22">
        <v>1</v>
      </c>
      <c r="H70" s="21"/>
      <c r="I70" s="18" t="str">
        <f t="shared" ca="1" si="8"/>
        <v/>
      </c>
      <c r="J70" s="18">
        <f t="shared" ca="1" si="9"/>
        <v>1</v>
      </c>
      <c r="K70" s="18" t="str">
        <f t="shared" ca="1" si="10"/>
        <v>6 C</v>
      </c>
      <c r="L70" s="23">
        <f t="shared" ca="1" si="11"/>
        <v>6.122685185185185E-3</v>
      </c>
      <c r="S70" s="23">
        <f ca="1">VLOOKUP(inscript!A70,INDIRECT(CONCATENATE("'c",G70,"'!E:G")),3,0)</f>
        <v>6.122685185185185E-3</v>
      </c>
    </row>
    <row r="71" spans="1:19" ht="15" customHeight="1" x14ac:dyDescent="0.3">
      <c r="A71" s="18">
        <v>70</v>
      </c>
      <c r="B71" s="19" t="s">
        <v>668</v>
      </c>
      <c r="C71" s="19" t="s">
        <v>627</v>
      </c>
      <c r="D71" s="20">
        <v>41802</v>
      </c>
      <c r="E71" s="21" t="s">
        <v>78</v>
      </c>
      <c r="F71" s="18">
        <f t="shared" si="7"/>
        <v>1</v>
      </c>
      <c r="G71" s="22">
        <v>1</v>
      </c>
      <c r="H71" s="21"/>
      <c r="I71" s="18" t="str">
        <f t="shared" ca="1" si="8"/>
        <v/>
      </c>
      <c r="J71" s="18">
        <f t="shared" ca="1" si="9"/>
        <v>1</v>
      </c>
      <c r="K71" s="18" t="str">
        <f t="shared" ca="1" si="10"/>
        <v>6 D</v>
      </c>
      <c r="L71" s="23">
        <f t="shared" ca="1" si="11"/>
        <v>6.8402777777777776E-3</v>
      </c>
      <c r="S71" s="23">
        <f ca="1">VLOOKUP(inscript!A71,INDIRECT(CONCATENATE("'c",G71,"'!E:G")),3,0)</f>
        <v>6.8402777777777776E-3</v>
      </c>
    </row>
    <row r="72" spans="1:19" ht="15" customHeight="1" x14ac:dyDescent="0.3">
      <c r="A72" s="18">
        <v>71</v>
      </c>
      <c r="B72" s="19" t="s">
        <v>620</v>
      </c>
      <c r="C72" s="19" t="s">
        <v>745</v>
      </c>
      <c r="D72" s="20">
        <v>41979</v>
      </c>
      <c r="E72" s="21" t="s">
        <v>78</v>
      </c>
      <c r="F72" s="18">
        <f t="shared" si="7"/>
        <v>1</v>
      </c>
      <c r="G72" s="22">
        <v>2</v>
      </c>
      <c r="H72" s="21"/>
      <c r="I72" s="18" t="str">
        <f t="shared" ca="1" si="8"/>
        <v/>
      </c>
      <c r="J72" s="18">
        <f t="shared" ca="1" si="9"/>
        <v>1</v>
      </c>
      <c r="K72" s="18" t="str">
        <f t="shared" ca="1" si="10"/>
        <v>6 D</v>
      </c>
      <c r="L72" s="23">
        <f t="shared" ca="1" si="11"/>
        <v>4.6990740740740743E-3</v>
      </c>
      <c r="S72" s="23">
        <f ca="1">VLOOKUP(inscript!A72,INDIRECT(CONCATENATE("'c",G72,"'!E:G")),3,0)</f>
        <v>4.6990740740740743E-3</v>
      </c>
    </row>
    <row r="73" spans="1:19" ht="15" customHeight="1" x14ac:dyDescent="0.3">
      <c r="A73" s="18">
        <v>72</v>
      </c>
      <c r="B73" s="19" t="s">
        <v>669</v>
      </c>
      <c r="C73" s="19" t="s">
        <v>670</v>
      </c>
      <c r="D73" s="20">
        <v>42045</v>
      </c>
      <c r="E73" s="21" t="s">
        <v>78</v>
      </c>
      <c r="F73" s="18">
        <f t="shared" si="7"/>
        <v>1</v>
      </c>
      <c r="G73" s="22">
        <v>1</v>
      </c>
      <c r="H73" s="21"/>
      <c r="I73" s="18" t="str">
        <f t="shared" ca="1" si="8"/>
        <v/>
      </c>
      <c r="J73" s="18">
        <f t="shared" ca="1" si="9"/>
        <v>1</v>
      </c>
      <c r="K73" s="18" t="str">
        <f t="shared" ca="1" si="10"/>
        <v>6 D</v>
      </c>
      <c r="L73" s="23">
        <f t="shared" ca="1" si="11"/>
        <v>5.0115740740740737E-3</v>
      </c>
      <c r="S73" s="23">
        <f ca="1">VLOOKUP(inscript!A73,INDIRECT(CONCATENATE("'c",G73,"'!E:G")),3,0)</f>
        <v>5.0115740740740737E-3</v>
      </c>
    </row>
    <row r="74" spans="1:19" ht="15" customHeight="1" x14ac:dyDescent="0.3">
      <c r="A74" s="18">
        <v>73</v>
      </c>
      <c r="B74" s="31" t="s">
        <v>746</v>
      </c>
      <c r="C74" s="31" t="s">
        <v>747</v>
      </c>
      <c r="D74" s="20">
        <v>42153</v>
      </c>
      <c r="E74" s="32" t="s">
        <v>78</v>
      </c>
      <c r="F74" s="18">
        <f t="shared" si="7"/>
        <v>1</v>
      </c>
      <c r="G74" s="22">
        <v>2</v>
      </c>
      <c r="H74" s="21"/>
      <c r="I74" s="18" t="str">
        <f t="shared" ca="1" si="8"/>
        <v/>
      </c>
      <c r="J74" s="18">
        <f t="shared" ca="1" si="9"/>
        <v>1</v>
      </c>
      <c r="K74" s="18" t="str">
        <f t="shared" ca="1" si="10"/>
        <v>6 D</v>
      </c>
      <c r="L74" s="23">
        <f t="shared" ca="1" si="11"/>
        <v>5.0115740740740737E-3</v>
      </c>
      <c r="S74" s="23">
        <f ca="1">VLOOKUP(inscript!A74,INDIRECT(CONCATENATE("'c",G74,"'!E:G")),3,0)</f>
        <v>5.0115740740740737E-3</v>
      </c>
    </row>
    <row r="75" spans="1:19" ht="15" customHeight="1" x14ac:dyDescent="0.3">
      <c r="A75" s="18">
        <v>74</v>
      </c>
      <c r="B75" s="19" t="s">
        <v>671</v>
      </c>
      <c r="C75" s="19" t="s">
        <v>672</v>
      </c>
      <c r="D75" s="20">
        <v>42318</v>
      </c>
      <c r="E75" s="21" t="s">
        <v>78</v>
      </c>
      <c r="F75" s="18">
        <f t="shared" si="7"/>
        <v>1</v>
      </c>
      <c r="G75" s="22">
        <v>1</v>
      </c>
      <c r="H75" s="21"/>
      <c r="I75" s="18" t="str">
        <f t="shared" ca="1" si="8"/>
        <v/>
      </c>
      <c r="J75" s="18">
        <f t="shared" ca="1" si="9"/>
        <v>1</v>
      </c>
      <c r="K75" s="18" t="str">
        <f t="shared" ca="1" si="10"/>
        <v>6 D</v>
      </c>
      <c r="L75" s="23">
        <f t="shared" ca="1" si="11"/>
        <v>6.3773148148148148E-3</v>
      </c>
      <c r="S75" s="23">
        <f ca="1">VLOOKUP(inscript!A75,INDIRECT(CONCATENATE("'c",G75,"'!E:G")),3,0)</f>
        <v>6.3773148148148148E-3</v>
      </c>
    </row>
    <row r="76" spans="1:19" ht="15" customHeight="1" x14ac:dyDescent="0.3">
      <c r="A76" s="18">
        <v>75</v>
      </c>
      <c r="B76" s="19" t="s">
        <v>673</v>
      </c>
      <c r="C76" s="19" t="s">
        <v>246</v>
      </c>
      <c r="D76" s="20">
        <v>42222</v>
      </c>
      <c r="E76" s="21" t="s">
        <v>78</v>
      </c>
      <c r="F76" s="18">
        <f t="shared" si="7"/>
        <v>1</v>
      </c>
      <c r="G76" s="22">
        <v>1</v>
      </c>
      <c r="H76" s="21"/>
      <c r="I76" s="18" t="str">
        <f t="shared" ca="1" si="8"/>
        <v/>
      </c>
      <c r="J76" s="18">
        <f t="shared" ca="1" si="9"/>
        <v>1</v>
      </c>
      <c r="K76" s="18" t="str">
        <f t="shared" ca="1" si="10"/>
        <v>6 D</v>
      </c>
      <c r="L76" s="23">
        <f t="shared" ca="1" si="11"/>
        <v>6.030092592592593E-3</v>
      </c>
      <c r="S76" s="23">
        <f ca="1">VLOOKUP(inscript!A76,INDIRECT(CONCATENATE("'c",G76,"'!E:G")),3,0)</f>
        <v>6.030092592592593E-3</v>
      </c>
    </row>
    <row r="77" spans="1:19" ht="15" customHeight="1" x14ac:dyDescent="0.3">
      <c r="A77" s="18">
        <v>76</v>
      </c>
      <c r="B77" s="19" t="s">
        <v>59</v>
      </c>
      <c r="C77" s="19" t="s">
        <v>748</v>
      </c>
      <c r="D77" s="20">
        <v>41842</v>
      </c>
      <c r="E77" s="21" t="s">
        <v>78</v>
      </c>
      <c r="F77" s="18">
        <f t="shared" si="7"/>
        <v>1</v>
      </c>
      <c r="G77" s="22">
        <v>2</v>
      </c>
      <c r="H77" s="21"/>
      <c r="I77" s="18" t="str">
        <f t="shared" ca="1" si="8"/>
        <v/>
      </c>
      <c r="J77" s="18">
        <f t="shared" ca="1" si="9"/>
        <v>1</v>
      </c>
      <c r="K77" s="18" t="str">
        <f t="shared" ca="1" si="10"/>
        <v>6 D</v>
      </c>
      <c r="L77" s="23">
        <f t="shared" ca="1" si="11"/>
        <v>4.6296296296296302E-3</v>
      </c>
      <c r="S77" s="23">
        <f ca="1">VLOOKUP(inscript!A77,INDIRECT(CONCATENATE("'c",G77,"'!E:G")),3,0)</f>
        <v>4.6296296296296302E-3</v>
      </c>
    </row>
    <row r="78" spans="1:19" ht="15" customHeight="1" x14ac:dyDescent="0.3">
      <c r="A78" s="18">
        <v>77</v>
      </c>
      <c r="B78" s="19" t="s">
        <v>660</v>
      </c>
      <c r="C78" s="19" t="s">
        <v>749</v>
      </c>
      <c r="D78" s="20">
        <v>41645</v>
      </c>
      <c r="E78" s="21" t="s">
        <v>78</v>
      </c>
      <c r="F78" s="18">
        <f t="shared" si="7"/>
        <v>1</v>
      </c>
      <c r="G78" s="22">
        <v>2</v>
      </c>
      <c r="H78" s="21"/>
      <c r="I78" s="18" t="str">
        <f t="shared" ca="1" si="8"/>
        <v/>
      </c>
      <c r="J78" s="18">
        <f t="shared" ca="1" si="9"/>
        <v>1</v>
      </c>
      <c r="K78" s="18" t="str">
        <f t="shared" ca="1" si="10"/>
        <v>6 D</v>
      </c>
      <c r="L78" s="23">
        <f t="shared" ca="1" si="11"/>
        <v>6.5162037037037037E-3</v>
      </c>
      <c r="S78" s="23">
        <f ca="1">VLOOKUP(inscript!A78,INDIRECT(CONCATENATE("'c",G78,"'!E:G")),3,0)</f>
        <v>6.5162037037037037E-3</v>
      </c>
    </row>
    <row r="79" spans="1:19" ht="15" customHeight="1" x14ac:dyDescent="0.3">
      <c r="A79" s="18">
        <v>78</v>
      </c>
      <c r="B79" s="19" t="s">
        <v>432</v>
      </c>
      <c r="C79" s="19" t="s">
        <v>514</v>
      </c>
      <c r="D79" s="20">
        <v>42090</v>
      </c>
      <c r="E79" s="21" t="s">
        <v>78</v>
      </c>
      <c r="F79" s="18">
        <f t="shared" si="7"/>
        <v>1</v>
      </c>
      <c r="G79" s="22">
        <v>1</v>
      </c>
      <c r="H79" s="21"/>
      <c r="I79" s="18" t="str">
        <f t="shared" ca="1" si="8"/>
        <v/>
      </c>
      <c r="J79" s="18">
        <f t="shared" ca="1" si="9"/>
        <v>1</v>
      </c>
      <c r="K79" s="18" t="str">
        <f t="shared" ca="1" si="10"/>
        <v>6 D</v>
      </c>
      <c r="L79" s="23">
        <f t="shared" ca="1" si="11"/>
        <v>5.4166666666666669E-3</v>
      </c>
      <c r="S79" s="23">
        <f ca="1">VLOOKUP(inscript!A79,INDIRECT(CONCATENATE("'c",G79,"'!E:G")),3,0)</f>
        <v>5.4166666666666669E-3</v>
      </c>
    </row>
    <row r="80" spans="1:19" ht="15" customHeight="1" x14ac:dyDescent="0.3">
      <c r="A80" s="18">
        <v>79</v>
      </c>
      <c r="B80" s="19" t="s">
        <v>674</v>
      </c>
      <c r="C80" s="19" t="s">
        <v>485</v>
      </c>
      <c r="D80" s="20">
        <v>42124</v>
      </c>
      <c r="E80" s="21" t="s">
        <v>78</v>
      </c>
      <c r="F80" s="18">
        <f t="shared" si="7"/>
        <v>1</v>
      </c>
      <c r="G80" s="22">
        <v>1</v>
      </c>
      <c r="H80" s="21" t="s">
        <v>7</v>
      </c>
      <c r="I80" s="18" t="str">
        <f t="shared" ca="1" si="8"/>
        <v/>
      </c>
      <c r="J80" s="18">
        <f t="shared" ca="1" si="9"/>
        <v>0</v>
      </c>
      <c r="K80" s="18" t="str">
        <f t="shared" ca="1" si="10"/>
        <v/>
      </c>
      <c r="L80" s="23" t="e">
        <f t="shared" ca="1" si="11"/>
        <v>#N/A</v>
      </c>
      <c r="S80" s="23" t="e">
        <f ca="1">VLOOKUP(inscript!A80,INDIRECT(CONCATENATE("'c",G80,"'!E:G")),3,0)</f>
        <v>#N/A</v>
      </c>
    </row>
    <row r="81" spans="1:19" ht="15" customHeight="1" x14ac:dyDescent="0.3">
      <c r="A81" s="18">
        <v>80</v>
      </c>
      <c r="B81" s="19" t="s">
        <v>433</v>
      </c>
      <c r="C81" s="19" t="s">
        <v>234</v>
      </c>
      <c r="D81" s="20">
        <v>42214</v>
      </c>
      <c r="E81" s="21" t="s">
        <v>78</v>
      </c>
      <c r="F81" s="18">
        <f t="shared" si="7"/>
        <v>1</v>
      </c>
      <c r="G81" s="22">
        <v>1</v>
      </c>
      <c r="H81" s="21"/>
      <c r="I81" s="18" t="str">
        <f t="shared" ca="1" si="8"/>
        <v/>
      </c>
      <c r="J81" s="18">
        <f t="shared" ca="1" si="9"/>
        <v>1</v>
      </c>
      <c r="K81" s="18" t="str">
        <f t="shared" ca="1" si="10"/>
        <v>6 D</v>
      </c>
      <c r="L81" s="23">
        <f t="shared" ca="1" si="11"/>
        <v>6.9212962962962969E-3</v>
      </c>
      <c r="S81" s="23">
        <f ca="1">VLOOKUP(inscript!A81,INDIRECT(CONCATENATE("'c",G81,"'!E:G")),3,0)</f>
        <v>6.9212962962962969E-3</v>
      </c>
    </row>
    <row r="82" spans="1:19" ht="15" customHeight="1" x14ac:dyDescent="0.3">
      <c r="A82" s="18">
        <v>81</v>
      </c>
      <c r="B82" s="19" t="s">
        <v>112</v>
      </c>
      <c r="C82" s="19" t="s">
        <v>313</v>
      </c>
      <c r="D82" s="20">
        <v>42296</v>
      </c>
      <c r="E82" s="21" t="s">
        <v>78</v>
      </c>
      <c r="F82" s="18">
        <f t="shared" si="7"/>
        <v>1</v>
      </c>
      <c r="G82" s="22">
        <v>1</v>
      </c>
      <c r="H82" s="21" t="s">
        <v>7</v>
      </c>
      <c r="I82" s="18" t="str">
        <f t="shared" ca="1" si="8"/>
        <v/>
      </c>
      <c r="J82" s="18">
        <f t="shared" ca="1" si="9"/>
        <v>0</v>
      </c>
      <c r="K82" s="18" t="str">
        <f t="shared" ca="1" si="10"/>
        <v/>
      </c>
      <c r="L82" s="23" t="e">
        <f t="shared" ca="1" si="11"/>
        <v>#N/A</v>
      </c>
      <c r="S82" s="23" t="e">
        <f ca="1">VLOOKUP(inscript!A82,INDIRECT(CONCATENATE("'c",G82,"'!E:G")),3,0)</f>
        <v>#N/A</v>
      </c>
    </row>
    <row r="83" spans="1:19" ht="15" customHeight="1" x14ac:dyDescent="0.3">
      <c r="A83" s="18">
        <v>82</v>
      </c>
      <c r="B83" s="19" t="s">
        <v>162</v>
      </c>
      <c r="C83" s="19" t="s">
        <v>615</v>
      </c>
      <c r="D83" s="20">
        <v>42333</v>
      </c>
      <c r="E83" s="21" t="s">
        <v>78</v>
      </c>
      <c r="F83" s="18">
        <f t="shared" si="7"/>
        <v>1</v>
      </c>
      <c r="G83" s="22">
        <v>2</v>
      </c>
      <c r="H83" s="21"/>
      <c r="I83" s="18" t="str">
        <f t="shared" ca="1" si="8"/>
        <v/>
      </c>
      <c r="J83" s="18">
        <f t="shared" ca="1" si="9"/>
        <v>1</v>
      </c>
      <c r="K83" s="18" t="str">
        <f t="shared" ca="1" si="10"/>
        <v>6 D</v>
      </c>
      <c r="L83" s="23">
        <f t="shared" ca="1" si="11"/>
        <v>5.9490740740740745E-3</v>
      </c>
      <c r="S83" s="23">
        <f ca="1">VLOOKUP(inscript!A83,INDIRECT(CONCATENATE("'c",G83,"'!E:G")),3,0)</f>
        <v>5.9490740740740745E-3</v>
      </c>
    </row>
    <row r="84" spans="1:19" ht="15" customHeight="1" x14ac:dyDescent="0.3">
      <c r="A84" s="18">
        <v>83</v>
      </c>
      <c r="B84" s="19" t="s">
        <v>368</v>
      </c>
      <c r="C84" s="19" t="s">
        <v>750</v>
      </c>
      <c r="D84" s="20">
        <v>42090</v>
      </c>
      <c r="E84" s="21" t="s">
        <v>78</v>
      </c>
      <c r="F84" s="18">
        <f t="shared" si="7"/>
        <v>1</v>
      </c>
      <c r="G84" s="22">
        <v>2</v>
      </c>
      <c r="H84" s="29"/>
      <c r="I84" s="18" t="str">
        <f t="shared" ca="1" si="8"/>
        <v/>
      </c>
      <c r="J84" s="18">
        <f t="shared" ca="1" si="9"/>
        <v>1</v>
      </c>
      <c r="K84" s="18" t="str">
        <f t="shared" ca="1" si="10"/>
        <v>6 D</v>
      </c>
      <c r="L84" s="23">
        <f t="shared" ca="1" si="11"/>
        <v>5.3240740740740748E-3</v>
      </c>
      <c r="S84" s="23">
        <f ca="1">VLOOKUP(inscript!A84,INDIRECT(CONCATENATE("'c",G84,"'!E:G")),3,0)</f>
        <v>5.3240740740740748E-3</v>
      </c>
    </row>
    <row r="85" spans="1:19" ht="15" customHeight="1" x14ac:dyDescent="0.3">
      <c r="A85" s="18">
        <v>84</v>
      </c>
      <c r="B85" s="19" t="s">
        <v>675</v>
      </c>
      <c r="C85" s="19" t="s">
        <v>676</v>
      </c>
      <c r="D85" s="20">
        <v>41856</v>
      </c>
      <c r="E85" s="21" t="s">
        <v>78</v>
      </c>
      <c r="F85" s="18">
        <f t="shared" si="7"/>
        <v>1</v>
      </c>
      <c r="G85" s="22">
        <v>1</v>
      </c>
      <c r="H85" s="21"/>
      <c r="I85" s="18" t="str">
        <f t="shared" ca="1" si="8"/>
        <v/>
      </c>
      <c r="J85" s="18">
        <f t="shared" ca="1" si="9"/>
        <v>1</v>
      </c>
      <c r="K85" s="18" t="str">
        <f t="shared" ca="1" si="10"/>
        <v>6 D</v>
      </c>
      <c r="L85" s="23">
        <f t="shared" ca="1" si="11"/>
        <v>7.1296296296296307E-3</v>
      </c>
      <c r="S85" s="23">
        <f ca="1">VLOOKUP(inscript!A85,INDIRECT(CONCATENATE("'c",G85,"'!E:G")),3,0)</f>
        <v>7.1296296296296307E-3</v>
      </c>
    </row>
    <row r="86" spans="1:19" ht="15" customHeight="1" x14ac:dyDescent="0.3">
      <c r="A86" s="18">
        <v>85</v>
      </c>
      <c r="B86" s="19" t="s">
        <v>566</v>
      </c>
      <c r="C86" s="19" t="s">
        <v>229</v>
      </c>
      <c r="D86" s="20">
        <v>42349</v>
      </c>
      <c r="E86" s="21" t="s">
        <v>78</v>
      </c>
      <c r="F86" s="18">
        <f t="shared" si="7"/>
        <v>1</v>
      </c>
      <c r="G86" s="22">
        <v>2</v>
      </c>
      <c r="H86" s="21"/>
      <c r="I86" s="18" t="str">
        <f t="shared" ca="1" si="8"/>
        <v/>
      </c>
      <c r="J86" s="18">
        <f t="shared" ca="1" si="9"/>
        <v>1</v>
      </c>
      <c r="K86" s="18" t="str">
        <f t="shared" ca="1" si="10"/>
        <v>6 D</v>
      </c>
      <c r="L86" s="23">
        <f t="shared" ca="1" si="11"/>
        <v>4.3749999999999995E-3</v>
      </c>
      <c r="S86" s="23">
        <f ca="1">VLOOKUP(inscript!A86,INDIRECT(CONCATENATE("'c",G86,"'!E:G")),3,0)</f>
        <v>4.3749999999999995E-3</v>
      </c>
    </row>
    <row r="87" spans="1:19" ht="15" customHeight="1" x14ac:dyDescent="0.3">
      <c r="A87" s="18">
        <v>86</v>
      </c>
      <c r="B87" s="19" t="s">
        <v>751</v>
      </c>
      <c r="C87" s="19" t="s">
        <v>215</v>
      </c>
      <c r="D87" s="20">
        <v>42061</v>
      </c>
      <c r="E87" s="21" t="s">
        <v>78</v>
      </c>
      <c r="F87" s="18">
        <f t="shared" si="7"/>
        <v>1</v>
      </c>
      <c r="G87" s="22">
        <v>2</v>
      </c>
      <c r="H87" s="21"/>
      <c r="I87" s="18" t="str">
        <f t="shared" ca="1" si="8"/>
        <v/>
      </c>
      <c r="J87" s="18">
        <f t="shared" ca="1" si="9"/>
        <v>1</v>
      </c>
      <c r="K87" s="18" t="str">
        <f t="shared" ca="1" si="10"/>
        <v>6 D</v>
      </c>
      <c r="L87" s="23">
        <f t="shared" ca="1" si="11"/>
        <v>5.7870370370370376E-3</v>
      </c>
      <c r="S87" s="23">
        <f ca="1">VLOOKUP(inscript!A87,INDIRECT(CONCATENATE("'c",G87,"'!E:G")),3,0)</f>
        <v>5.7870370370370376E-3</v>
      </c>
    </row>
    <row r="88" spans="1:19" ht="15" customHeight="1" x14ac:dyDescent="0.3">
      <c r="A88" s="18">
        <v>87</v>
      </c>
      <c r="B88" s="19" t="s">
        <v>752</v>
      </c>
      <c r="C88" s="19" t="s">
        <v>753</v>
      </c>
      <c r="D88" s="20">
        <v>41680</v>
      </c>
      <c r="E88" s="21" t="s">
        <v>78</v>
      </c>
      <c r="F88" s="18">
        <f t="shared" si="7"/>
        <v>1</v>
      </c>
      <c r="G88" s="22">
        <v>2</v>
      </c>
      <c r="H88" s="21"/>
      <c r="I88" s="18" t="str">
        <f t="shared" ca="1" si="8"/>
        <v/>
      </c>
      <c r="J88" s="18">
        <f t="shared" ca="1" si="9"/>
        <v>1</v>
      </c>
      <c r="K88" s="18" t="str">
        <f t="shared" ca="1" si="10"/>
        <v>6 D</v>
      </c>
      <c r="L88" s="23">
        <f t="shared" ca="1" si="11"/>
        <v>5.9837962962962961E-3</v>
      </c>
      <c r="S88" s="23">
        <f ca="1">VLOOKUP(inscript!A88,INDIRECT(CONCATENATE("'c",G88,"'!E:G")),3,0)</f>
        <v>5.9837962962962961E-3</v>
      </c>
    </row>
    <row r="89" spans="1:19" ht="15" customHeight="1" x14ac:dyDescent="0.3">
      <c r="A89" s="18">
        <v>88</v>
      </c>
      <c r="B89" s="19" t="s">
        <v>143</v>
      </c>
      <c r="C89" s="19" t="s">
        <v>144</v>
      </c>
      <c r="D89" s="20">
        <v>41838</v>
      </c>
      <c r="E89" s="21" t="s">
        <v>235</v>
      </c>
      <c r="F89" s="18">
        <f t="shared" si="7"/>
        <v>2</v>
      </c>
      <c r="G89" s="22">
        <v>4</v>
      </c>
      <c r="H89" s="21"/>
      <c r="I89" s="18" t="str">
        <f t="shared" ca="1" si="8"/>
        <v/>
      </c>
      <c r="J89" s="18">
        <f t="shared" ca="1" si="9"/>
        <v>1</v>
      </c>
      <c r="K89" s="18" t="str">
        <f t="shared" ca="1" si="10"/>
        <v>5 A</v>
      </c>
      <c r="L89" s="23">
        <f t="shared" ca="1" si="11"/>
        <v>4.2939814814814811E-3</v>
      </c>
      <c r="S89" s="23">
        <f ca="1">VLOOKUP(inscript!A89,INDIRECT(CONCATENATE("'c",G89,"'!E:G")),3,0)</f>
        <v>4.2939814814814811E-3</v>
      </c>
    </row>
    <row r="90" spans="1:19" ht="15" customHeight="1" x14ac:dyDescent="0.3">
      <c r="A90" s="18">
        <v>89</v>
      </c>
      <c r="B90" s="19" t="s">
        <v>34</v>
      </c>
      <c r="C90" s="19" t="s">
        <v>35</v>
      </c>
      <c r="D90" s="20">
        <v>41928</v>
      </c>
      <c r="E90" s="21" t="s">
        <v>235</v>
      </c>
      <c r="F90" s="18">
        <f t="shared" si="7"/>
        <v>1</v>
      </c>
      <c r="G90" s="22">
        <v>3</v>
      </c>
      <c r="H90" s="21"/>
      <c r="I90" s="18" t="str">
        <f t="shared" ca="1" si="8"/>
        <v/>
      </c>
      <c r="J90" s="18">
        <f t="shared" ca="1" si="9"/>
        <v>1</v>
      </c>
      <c r="K90" s="18" t="str">
        <f t="shared" ca="1" si="10"/>
        <v>5 A</v>
      </c>
      <c r="L90" s="23">
        <f t="shared" ca="1" si="11"/>
        <v>5.7870370370370376E-3</v>
      </c>
      <c r="S90" s="23">
        <f ca="1">VLOOKUP(inscript!A90,INDIRECT(CONCATENATE("'c",G90,"'!E:G")),3,0)</f>
        <v>5.7870370370370376E-3</v>
      </c>
    </row>
    <row r="91" spans="1:19" ht="15" customHeight="1" x14ac:dyDescent="0.3">
      <c r="A91" s="18">
        <v>90</v>
      </c>
      <c r="B91" s="19" t="s">
        <v>119</v>
      </c>
      <c r="C91" s="19" t="s">
        <v>120</v>
      </c>
      <c r="D91" s="20">
        <v>41649</v>
      </c>
      <c r="E91" s="21" t="s">
        <v>235</v>
      </c>
      <c r="F91" s="18">
        <f t="shared" si="7"/>
        <v>2</v>
      </c>
      <c r="G91" s="22">
        <v>4</v>
      </c>
      <c r="H91" s="21"/>
      <c r="I91" s="18" t="str">
        <f t="shared" ca="1" si="8"/>
        <v/>
      </c>
      <c r="J91" s="18">
        <f t="shared" ca="1" si="9"/>
        <v>1</v>
      </c>
      <c r="K91" s="18" t="str">
        <f t="shared" ca="1" si="10"/>
        <v>5 A</v>
      </c>
      <c r="L91" s="23">
        <f t="shared" ca="1" si="11"/>
        <v>4.8726851851851856E-3</v>
      </c>
      <c r="S91" s="23">
        <f ca="1">VLOOKUP(inscript!A91,INDIRECT(CONCATENATE("'c",G91,"'!E:G")),3,0)</f>
        <v>4.8726851851851856E-3</v>
      </c>
    </row>
    <row r="92" spans="1:19" ht="15" customHeight="1" x14ac:dyDescent="0.3">
      <c r="A92" s="18">
        <v>91</v>
      </c>
      <c r="B92" s="19" t="s">
        <v>15</v>
      </c>
      <c r="C92" s="19" t="s">
        <v>16</v>
      </c>
      <c r="D92" s="20">
        <v>41855</v>
      </c>
      <c r="E92" s="21" t="s">
        <v>235</v>
      </c>
      <c r="F92" s="18">
        <f t="shared" si="7"/>
        <v>1</v>
      </c>
      <c r="G92" s="22">
        <v>3</v>
      </c>
      <c r="H92" s="21"/>
      <c r="I92" s="18" t="str">
        <f t="shared" ca="1" si="8"/>
        <v/>
      </c>
      <c r="J92" s="18">
        <f t="shared" ca="1" si="9"/>
        <v>1</v>
      </c>
      <c r="K92" s="18" t="str">
        <f t="shared" ca="1" si="10"/>
        <v>5 A</v>
      </c>
      <c r="L92" s="23">
        <f t="shared" ca="1" si="11"/>
        <v>4.0393518518518521E-3</v>
      </c>
      <c r="S92" s="23">
        <f ca="1">VLOOKUP(inscript!A92,INDIRECT(CONCATENATE("'c",G92,"'!E:G")),3,0)</f>
        <v>4.0393518518518521E-3</v>
      </c>
    </row>
    <row r="93" spans="1:19" ht="15" customHeight="1" x14ac:dyDescent="0.3">
      <c r="A93" s="18">
        <v>92</v>
      </c>
      <c r="B93" s="19" t="s">
        <v>153</v>
      </c>
      <c r="C93" s="19" t="s">
        <v>154</v>
      </c>
      <c r="D93" s="20">
        <v>41860</v>
      </c>
      <c r="E93" s="21" t="s">
        <v>235</v>
      </c>
      <c r="F93" s="18">
        <f t="shared" si="7"/>
        <v>2</v>
      </c>
      <c r="G93" s="22">
        <v>4</v>
      </c>
      <c r="H93" s="21"/>
      <c r="I93" s="18" t="str">
        <f t="shared" ca="1" si="8"/>
        <v>ABS</v>
      </c>
      <c r="J93" s="18">
        <f t="shared" ca="1" si="9"/>
        <v>0</v>
      </c>
      <c r="K93" s="18" t="str">
        <f t="shared" ca="1" si="10"/>
        <v>5 A</v>
      </c>
      <c r="L93" s="23">
        <f t="shared" ca="1" si="11"/>
        <v>9.3055555555555548E-3</v>
      </c>
      <c r="S93" s="23" t="e">
        <f ca="1">VLOOKUP(inscript!A93,INDIRECT(CONCATENATE("'c",G93,"'!E:G")),3,0)</f>
        <v>#N/A</v>
      </c>
    </row>
    <row r="94" spans="1:19" ht="15" customHeight="1" x14ac:dyDescent="0.3">
      <c r="A94" s="18">
        <v>93</v>
      </c>
      <c r="B94" s="19" t="s">
        <v>125</v>
      </c>
      <c r="C94" s="19" t="s">
        <v>126</v>
      </c>
      <c r="D94" s="20">
        <v>41646</v>
      </c>
      <c r="E94" s="21" t="s">
        <v>235</v>
      </c>
      <c r="F94" s="18">
        <f t="shared" si="7"/>
        <v>2</v>
      </c>
      <c r="G94" s="22">
        <v>4</v>
      </c>
      <c r="H94" s="21"/>
      <c r="I94" s="18" t="str">
        <f t="shared" ca="1" si="8"/>
        <v/>
      </c>
      <c r="J94" s="18">
        <f t="shared" ca="1" si="9"/>
        <v>1</v>
      </c>
      <c r="K94" s="18" t="str">
        <f t="shared" ca="1" si="10"/>
        <v>5 A</v>
      </c>
      <c r="L94" s="23">
        <f t="shared" ca="1" si="11"/>
        <v>4.2766203703703707E-3</v>
      </c>
      <c r="S94" s="23">
        <f ca="1">VLOOKUP(inscript!A94,INDIRECT(CONCATENATE("'c",G94,"'!E:G")),3,0)</f>
        <v>4.2766203703703707E-3</v>
      </c>
    </row>
    <row r="95" spans="1:19" ht="15" customHeight="1" x14ac:dyDescent="0.3">
      <c r="A95" s="18">
        <v>94</v>
      </c>
      <c r="B95" s="19" t="s">
        <v>127</v>
      </c>
      <c r="C95" s="19" t="s">
        <v>128</v>
      </c>
      <c r="D95" s="20">
        <v>41745</v>
      </c>
      <c r="E95" s="21" t="s">
        <v>235</v>
      </c>
      <c r="F95" s="18">
        <f t="shared" si="7"/>
        <v>2</v>
      </c>
      <c r="G95" s="22">
        <v>4</v>
      </c>
      <c r="H95" s="21" t="s">
        <v>7</v>
      </c>
      <c r="I95" s="18" t="str">
        <f t="shared" ca="1" si="8"/>
        <v/>
      </c>
      <c r="J95" s="18">
        <f t="shared" ca="1" si="9"/>
        <v>0</v>
      </c>
      <c r="K95" s="18" t="str">
        <f t="shared" ca="1" si="10"/>
        <v/>
      </c>
      <c r="L95" s="23" t="e">
        <f t="shared" ca="1" si="11"/>
        <v>#N/A</v>
      </c>
      <c r="S95" s="23" t="e">
        <f ca="1">VLOOKUP(inscript!A95,INDIRECT(CONCATENATE("'c",G95,"'!E:G")),3,0)</f>
        <v>#N/A</v>
      </c>
    </row>
    <row r="96" spans="1:19" ht="15" customHeight="1" x14ac:dyDescent="0.3">
      <c r="A96" s="18">
        <v>95</v>
      </c>
      <c r="B96" s="19" t="s">
        <v>157</v>
      </c>
      <c r="C96" s="19" t="s">
        <v>158</v>
      </c>
      <c r="D96" s="20">
        <v>41990</v>
      </c>
      <c r="E96" s="21" t="s">
        <v>235</v>
      </c>
      <c r="F96" s="18">
        <f t="shared" si="7"/>
        <v>2</v>
      </c>
      <c r="G96" s="22">
        <v>4</v>
      </c>
      <c r="H96" s="21"/>
      <c r="I96" s="18" t="str">
        <f t="shared" ca="1" si="8"/>
        <v/>
      </c>
      <c r="J96" s="18">
        <f t="shared" ca="1" si="9"/>
        <v>1</v>
      </c>
      <c r="K96" s="18" t="str">
        <f t="shared" ca="1" si="10"/>
        <v>5 A</v>
      </c>
      <c r="L96" s="23">
        <f t="shared" ca="1" si="11"/>
        <v>5.665509259259259E-3</v>
      </c>
      <c r="S96" s="23">
        <f ca="1">VLOOKUP(inscript!A96,INDIRECT(CONCATENATE("'c",G96,"'!E:G")),3,0)</f>
        <v>5.665509259259259E-3</v>
      </c>
    </row>
    <row r="97" spans="1:19" ht="15" customHeight="1" x14ac:dyDescent="0.3">
      <c r="A97" s="18">
        <v>96</v>
      </c>
      <c r="B97" s="19" t="s">
        <v>41</v>
      </c>
      <c r="C97" s="19" t="s">
        <v>42</v>
      </c>
      <c r="D97" s="20">
        <v>41794</v>
      </c>
      <c r="E97" s="21" t="s">
        <v>235</v>
      </c>
      <c r="F97" s="18">
        <f t="shared" si="7"/>
        <v>1</v>
      </c>
      <c r="G97" s="22">
        <v>3</v>
      </c>
      <c r="H97" s="21"/>
      <c r="I97" s="18" t="str">
        <f t="shared" ca="1" si="8"/>
        <v/>
      </c>
      <c r="J97" s="18">
        <f t="shared" ca="1" si="9"/>
        <v>1</v>
      </c>
      <c r="K97" s="18" t="str">
        <f t="shared" ca="1" si="10"/>
        <v>5 A</v>
      </c>
      <c r="L97" s="23">
        <f t="shared" ca="1" si="11"/>
        <v>3.7384259259259263E-3</v>
      </c>
      <c r="S97" s="23">
        <f ca="1">VLOOKUP(inscript!A97,INDIRECT(CONCATENATE("'c",G97,"'!E:G")),3,0)</f>
        <v>3.7384259259259263E-3</v>
      </c>
    </row>
    <row r="98" spans="1:19" ht="15" customHeight="1" x14ac:dyDescent="0.3">
      <c r="A98" s="18">
        <v>97</v>
      </c>
      <c r="B98" s="19" t="s">
        <v>159</v>
      </c>
      <c r="C98" s="19" t="s">
        <v>160</v>
      </c>
      <c r="D98" s="20">
        <v>41822</v>
      </c>
      <c r="E98" s="21" t="s">
        <v>235</v>
      </c>
      <c r="F98" s="18">
        <f t="shared" si="7"/>
        <v>2</v>
      </c>
      <c r="G98" s="22">
        <v>4</v>
      </c>
      <c r="H98" s="21"/>
      <c r="I98" s="18" t="str">
        <f t="shared" ca="1" si="8"/>
        <v/>
      </c>
      <c r="J98" s="18">
        <f t="shared" ca="1" si="9"/>
        <v>1</v>
      </c>
      <c r="K98" s="18" t="str">
        <f t="shared" ca="1" si="10"/>
        <v>5 A</v>
      </c>
      <c r="L98" s="23">
        <f t="shared" ca="1" si="11"/>
        <v>9.1435185185185178E-3</v>
      </c>
      <c r="S98" s="23">
        <f ca="1">VLOOKUP(inscript!A98,INDIRECT(CONCATENATE("'c",G98,"'!E:G")),3,0)</f>
        <v>9.1435185185185178E-3</v>
      </c>
    </row>
    <row r="99" spans="1:19" ht="15" customHeight="1" x14ac:dyDescent="0.3">
      <c r="A99" s="18">
        <v>98</v>
      </c>
      <c r="B99" s="19" t="s">
        <v>129</v>
      </c>
      <c r="C99" s="19" t="s">
        <v>130</v>
      </c>
      <c r="D99" s="20">
        <v>41820</v>
      </c>
      <c r="E99" s="21" t="s">
        <v>235</v>
      </c>
      <c r="F99" s="18">
        <f t="shared" si="7"/>
        <v>2</v>
      </c>
      <c r="G99" s="22">
        <v>4</v>
      </c>
      <c r="H99" s="21" t="s">
        <v>7</v>
      </c>
      <c r="I99" s="18" t="str">
        <f t="shared" ca="1" si="8"/>
        <v/>
      </c>
      <c r="J99" s="18">
        <f t="shared" ca="1" si="9"/>
        <v>0</v>
      </c>
      <c r="K99" s="18" t="str">
        <f t="shared" ca="1" si="10"/>
        <v/>
      </c>
      <c r="L99" s="23" t="e">
        <f t="shared" ca="1" si="11"/>
        <v>#N/A</v>
      </c>
      <c r="S99" s="23" t="e">
        <f ca="1">VLOOKUP(inscript!A99,INDIRECT(CONCATENATE("'c",G99,"'!E:G")),3,0)</f>
        <v>#N/A</v>
      </c>
    </row>
    <row r="100" spans="1:19" ht="15" customHeight="1" x14ac:dyDescent="0.3">
      <c r="A100" s="18">
        <v>99</v>
      </c>
      <c r="B100" s="19" t="s">
        <v>46</v>
      </c>
      <c r="C100" s="19" t="s">
        <v>47</v>
      </c>
      <c r="D100" s="20">
        <v>41906</v>
      </c>
      <c r="E100" s="21" t="s">
        <v>235</v>
      </c>
      <c r="F100" s="18">
        <f t="shared" si="7"/>
        <v>1</v>
      </c>
      <c r="G100" s="22">
        <v>3</v>
      </c>
      <c r="H100" s="21"/>
      <c r="I100" s="18" t="str">
        <f t="shared" ca="1" si="8"/>
        <v/>
      </c>
      <c r="J100" s="18">
        <f t="shared" ca="1" si="9"/>
        <v>1</v>
      </c>
      <c r="K100" s="18" t="str">
        <f t="shared" ca="1" si="10"/>
        <v>5 A</v>
      </c>
      <c r="L100" s="23">
        <f t="shared" ca="1" si="11"/>
        <v>4.4675925925925933E-3</v>
      </c>
      <c r="S100" s="23">
        <f ca="1">VLOOKUP(inscript!A100,INDIRECT(CONCATENATE("'c",G100,"'!E:G")),3,0)</f>
        <v>4.4675925925925933E-3</v>
      </c>
    </row>
    <row r="101" spans="1:19" ht="15" customHeight="1" x14ac:dyDescent="0.3">
      <c r="A101" s="18">
        <v>100</v>
      </c>
      <c r="B101" s="19" t="s">
        <v>212</v>
      </c>
      <c r="C101" s="19" t="s">
        <v>213</v>
      </c>
      <c r="D101" s="20">
        <v>41582</v>
      </c>
      <c r="E101" s="21" t="s">
        <v>235</v>
      </c>
      <c r="F101" s="18">
        <f t="shared" si="7"/>
        <v>2</v>
      </c>
      <c r="G101" s="22">
        <v>4</v>
      </c>
      <c r="H101" s="21"/>
      <c r="I101" s="18" t="str">
        <f t="shared" ca="1" si="8"/>
        <v/>
      </c>
      <c r="J101" s="18">
        <f t="shared" ca="1" si="9"/>
        <v>1</v>
      </c>
      <c r="K101" s="18" t="str">
        <f t="shared" ca="1" si="10"/>
        <v>5 A</v>
      </c>
      <c r="L101" s="23">
        <f t="shared" ca="1" si="11"/>
        <v>5.8333333333333336E-3</v>
      </c>
      <c r="S101" s="23">
        <f ca="1">VLOOKUP(inscript!A101,INDIRECT(CONCATENATE("'c",G101,"'!E:G")),3,0)</f>
        <v>5.8333333333333336E-3</v>
      </c>
    </row>
    <row r="102" spans="1:19" ht="15" customHeight="1" x14ac:dyDescent="0.3">
      <c r="A102" s="18">
        <v>101</v>
      </c>
      <c r="B102" s="19" t="s">
        <v>101</v>
      </c>
      <c r="C102" s="19" t="s">
        <v>102</v>
      </c>
      <c r="D102" s="20">
        <v>41772</v>
      </c>
      <c r="E102" s="21" t="s">
        <v>235</v>
      </c>
      <c r="F102" s="18">
        <f t="shared" si="7"/>
        <v>1</v>
      </c>
      <c r="G102" s="22">
        <v>3</v>
      </c>
      <c r="H102" s="21"/>
      <c r="I102" s="18" t="str">
        <f t="shared" ca="1" si="8"/>
        <v/>
      </c>
      <c r="J102" s="18">
        <f t="shared" ca="1" si="9"/>
        <v>1</v>
      </c>
      <c r="K102" s="18" t="str">
        <f t="shared" ca="1" si="10"/>
        <v>5 A</v>
      </c>
      <c r="L102" s="23">
        <f t="shared" ca="1" si="11"/>
        <v>6.3194444444444444E-3</v>
      </c>
      <c r="S102" s="23">
        <f ca="1">VLOOKUP(inscript!A102,INDIRECT(CONCATENATE("'c",G102,"'!E:G")),3,0)</f>
        <v>6.3194444444444444E-3</v>
      </c>
    </row>
    <row r="103" spans="1:19" ht="15" customHeight="1" x14ac:dyDescent="0.3">
      <c r="A103" s="18">
        <v>102</v>
      </c>
      <c r="B103" s="19" t="s">
        <v>133</v>
      </c>
      <c r="C103" s="19" t="s">
        <v>134</v>
      </c>
      <c r="D103" s="20">
        <v>42020</v>
      </c>
      <c r="E103" s="21" t="s">
        <v>235</v>
      </c>
      <c r="F103" s="18">
        <f t="shared" si="7"/>
        <v>2</v>
      </c>
      <c r="G103" s="22">
        <v>4</v>
      </c>
      <c r="H103" s="21"/>
      <c r="I103" s="18" t="str">
        <f t="shared" ca="1" si="8"/>
        <v/>
      </c>
      <c r="J103" s="18">
        <f t="shared" ca="1" si="9"/>
        <v>1</v>
      </c>
      <c r="K103" s="18" t="str">
        <f t="shared" ca="1" si="10"/>
        <v>5 A</v>
      </c>
      <c r="L103" s="23">
        <f t="shared" ca="1" si="11"/>
        <v>4.5949074074074069E-3</v>
      </c>
      <c r="S103" s="23">
        <f ca="1">VLOOKUP(inscript!A103,INDIRECT(CONCATENATE("'c",G103,"'!E:G")),3,0)</f>
        <v>4.5949074074074069E-3</v>
      </c>
    </row>
    <row r="104" spans="1:19" ht="15" customHeight="1" x14ac:dyDescent="0.3">
      <c r="A104" s="18">
        <v>103</v>
      </c>
      <c r="B104" s="19" t="s">
        <v>137</v>
      </c>
      <c r="C104" s="19" t="s">
        <v>138</v>
      </c>
      <c r="D104" s="20">
        <v>41697</v>
      </c>
      <c r="E104" s="21" t="s">
        <v>235</v>
      </c>
      <c r="F104" s="18">
        <f t="shared" si="7"/>
        <v>2</v>
      </c>
      <c r="G104" s="22">
        <v>4</v>
      </c>
      <c r="H104" s="21"/>
      <c r="I104" s="18" t="str">
        <f t="shared" ca="1" si="8"/>
        <v/>
      </c>
      <c r="J104" s="18">
        <f t="shared" ca="1" si="9"/>
        <v>1</v>
      </c>
      <c r="K104" s="18" t="str">
        <f t="shared" ca="1" si="10"/>
        <v>5 A</v>
      </c>
      <c r="L104" s="23">
        <f t="shared" ca="1" si="11"/>
        <v>6.626157407407407E-3</v>
      </c>
      <c r="S104" s="23">
        <f ca="1">VLOOKUP(inscript!A104,INDIRECT(CONCATENATE("'c",G104,"'!E:G")),3,0)</f>
        <v>6.626157407407407E-3</v>
      </c>
    </row>
    <row r="105" spans="1:19" ht="15" customHeight="1" x14ac:dyDescent="0.3">
      <c r="A105" s="18">
        <v>104</v>
      </c>
      <c r="B105" s="19" t="s">
        <v>218</v>
      </c>
      <c r="C105" s="19" t="s">
        <v>219</v>
      </c>
      <c r="D105" s="20">
        <v>41291</v>
      </c>
      <c r="E105" s="21" t="s">
        <v>235</v>
      </c>
      <c r="F105" s="18">
        <f t="shared" si="7"/>
        <v>2</v>
      </c>
      <c r="G105" s="22">
        <v>4</v>
      </c>
      <c r="H105" s="21"/>
      <c r="I105" s="18" t="str">
        <f t="shared" ca="1" si="8"/>
        <v/>
      </c>
      <c r="J105" s="18">
        <f t="shared" ca="1" si="9"/>
        <v>1</v>
      </c>
      <c r="K105" s="18" t="str">
        <f t="shared" ca="1" si="10"/>
        <v>5 A</v>
      </c>
      <c r="L105" s="23">
        <f t="shared" ca="1" si="11"/>
        <v>4.6932870370370375E-3</v>
      </c>
      <c r="S105" s="23">
        <f ca="1">VLOOKUP(inscript!A105,INDIRECT(CONCATENATE("'c",G105,"'!E:G")),3,0)</f>
        <v>4.6932870370370375E-3</v>
      </c>
    </row>
    <row r="106" spans="1:19" ht="15" customHeight="1" x14ac:dyDescent="0.3">
      <c r="A106" s="18">
        <v>105</v>
      </c>
      <c r="B106" s="19" t="s">
        <v>32</v>
      </c>
      <c r="C106" s="19" t="s">
        <v>33</v>
      </c>
      <c r="D106" s="20">
        <v>41702</v>
      </c>
      <c r="E106" s="21" t="s">
        <v>235</v>
      </c>
      <c r="F106" s="18">
        <f t="shared" si="7"/>
        <v>1</v>
      </c>
      <c r="G106" s="22">
        <v>3</v>
      </c>
      <c r="H106" s="21"/>
      <c r="I106" s="18" t="str">
        <f t="shared" ca="1" si="8"/>
        <v/>
      </c>
      <c r="J106" s="18">
        <f t="shared" ca="1" si="9"/>
        <v>1</v>
      </c>
      <c r="K106" s="18" t="str">
        <f t="shared" ca="1" si="10"/>
        <v>5 A</v>
      </c>
      <c r="L106" s="23">
        <f t="shared" ca="1" si="11"/>
        <v>4.8263888888888887E-3</v>
      </c>
      <c r="S106" s="23">
        <f ca="1">VLOOKUP(inscript!A106,INDIRECT(CONCATENATE("'c",G106,"'!E:G")),3,0)</f>
        <v>4.8263888888888887E-3</v>
      </c>
    </row>
    <row r="107" spans="1:19" ht="15" customHeight="1" x14ac:dyDescent="0.3">
      <c r="A107" s="18">
        <v>106</v>
      </c>
      <c r="B107" s="19" t="s">
        <v>50</v>
      </c>
      <c r="C107" s="19" t="s">
        <v>71</v>
      </c>
      <c r="D107" s="20">
        <v>41712</v>
      </c>
      <c r="E107" s="21" t="s">
        <v>235</v>
      </c>
      <c r="F107" s="18">
        <f t="shared" si="7"/>
        <v>1</v>
      </c>
      <c r="G107" s="22">
        <v>3</v>
      </c>
      <c r="H107" s="21"/>
      <c r="I107" s="18" t="str">
        <f t="shared" ca="1" si="8"/>
        <v/>
      </c>
      <c r="J107" s="18">
        <f t="shared" ca="1" si="9"/>
        <v>1</v>
      </c>
      <c r="K107" s="18" t="str">
        <f t="shared" ca="1" si="10"/>
        <v>5 A</v>
      </c>
      <c r="L107" s="23">
        <f t="shared" ca="1" si="11"/>
        <v>6.8055555555555569E-3</v>
      </c>
      <c r="S107" s="23">
        <f ca="1">VLOOKUP(inscript!A107,INDIRECT(CONCATENATE("'c",G107,"'!E:G")),3,0)</f>
        <v>6.8055555555555569E-3</v>
      </c>
    </row>
    <row r="108" spans="1:19" ht="15" customHeight="1" x14ac:dyDescent="0.3">
      <c r="A108" s="18">
        <v>107</v>
      </c>
      <c r="B108" s="19" t="s">
        <v>50</v>
      </c>
      <c r="C108" s="19" t="s">
        <v>51</v>
      </c>
      <c r="D108" s="20">
        <v>41687</v>
      </c>
      <c r="E108" s="21" t="s">
        <v>235</v>
      </c>
      <c r="F108" s="18">
        <f t="shared" si="7"/>
        <v>1</v>
      </c>
      <c r="G108" s="22">
        <v>3</v>
      </c>
      <c r="H108" s="21"/>
      <c r="I108" s="18" t="str">
        <f t="shared" ca="1" si="8"/>
        <v/>
      </c>
      <c r="J108" s="18">
        <f t="shared" ca="1" si="9"/>
        <v>1</v>
      </c>
      <c r="K108" s="18" t="str">
        <f t="shared" ca="1" si="10"/>
        <v>5 A</v>
      </c>
      <c r="L108" s="23">
        <f t="shared" ca="1" si="11"/>
        <v>4.7685185185185183E-3</v>
      </c>
      <c r="S108" s="23">
        <f ca="1">VLOOKUP(inscript!A108,INDIRECT(CONCATENATE("'c",G108,"'!E:G")),3,0)</f>
        <v>4.7685185185185183E-3</v>
      </c>
    </row>
    <row r="109" spans="1:19" ht="15" customHeight="1" x14ac:dyDescent="0.3">
      <c r="A109" s="18">
        <v>108</v>
      </c>
      <c r="B109" s="19" t="s">
        <v>220</v>
      </c>
      <c r="C109" s="19" t="s">
        <v>221</v>
      </c>
      <c r="D109" s="20">
        <v>41963</v>
      </c>
      <c r="E109" s="21" t="s">
        <v>235</v>
      </c>
      <c r="F109" s="18">
        <f t="shared" si="7"/>
        <v>2</v>
      </c>
      <c r="G109" s="22">
        <v>4</v>
      </c>
      <c r="H109" s="21" t="s">
        <v>7</v>
      </c>
      <c r="I109" s="18" t="str">
        <f t="shared" ca="1" si="8"/>
        <v/>
      </c>
      <c r="J109" s="18">
        <f t="shared" ca="1" si="9"/>
        <v>0</v>
      </c>
      <c r="K109" s="18" t="str">
        <f t="shared" ca="1" si="10"/>
        <v/>
      </c>
      <c r="L109" s="23" t="e">
        <f t="shared" ca="1" si="11"/>
        <v>#N/A</v>
      </c>
      <c r="S109" s="23" t="e">
        <f ca="1">VLOOKUP(inscript!A109,INDIRECT(CONCATENATE("'c",G109,"'!E:G")),3,0)</f>
        <v>#N/A</v>
      </c>
    </row>
    <row r="110" spans="1:19" ht="15" customHeight="1" x14ac:dyDescent="0.3">
      <c r="A110" s="18">
        <v>109</v>
      </c>
      <c r="B110" s="19" t="s">
        <v>139</v>
      </c>
      <c r="C110" s="19" t="s">
        <v>140</v>
      </c>
      <c r="D110" s="20">
        <v>41910</v>
      </c>
      <c r="E110" s="21" t="s">
        <v>235</v>
      </c>
      <c r="F110" s="18">
        <f t="shared" si="7"/>
        <v>2</v>
      </c>
      <c r="G110" s="22">
        <v>4</v>
      </c>
      <c r="H110" s="21" t="s">
        <v>7</v>
      </c>
      <c r="I110" s="18" t="str">
        <f t="shared" ca="1" si="8"/>
        <v/>
      </c>
      <c r="J110" s="18">
        <f t="shared" ca="1" si="9"/>
        <v>0</v>
      </c>
      <c r="K110" s="18" t="str">
        <f t="shared" ca="1" si="10"/>
        <v/>
      </c>
      <c r="L110" s="23" t="e">
        <f t="shared" ca="1" si="11"/>
        <v>#N/A</v>
      </c>
      <c r="S110" s="23" t="e">
        <f ca="1">VLOOKUP(inscript!A110,INDIRECT(CONCATENATE("'c",G110,"'!E:G")),3,0)</f>
        <v>#N/A</v>
      </c>
    </row>
    <row r="111" spans="1:19" ht="15" customHeight="1" x14ac:dyDescent="0.3">
      <c r="A111" s="18">
        <v>110</v>
      </c>
      <c r="B111" s="19" t="s">
        <v>141</v>
      </c>
      <c r="C111" s="19" t="s">
        <v>142</v>
      </c>
      <c r="D111" s="20">
        <v>41651</v>
      </c>
      <c r="E111" s="21" t="s">
        <v>235</v>
      </c>
      <c r="F111" s="18">
        <f t="shared" si="7"/>
        <v>2</v>
      </c>
      <c r="G111" s="22">
        <v>4</v>
      </c>
      <c r="H111" s="21"/>
      <c r="I111" s="18" t="str">
        <f t="shared" ca="1" si="8"/>
        <v/>
      </c>
      <c r="J111" s="18">
        <f t="shared" ca="1" si="9"/>
        <v>1</v>
      </c>
      <c r="K111" s="18" t="str">
        <f t="shared" ca="1" si="10"/>
        <v>5 A</v>
      </c>
      <c r="L111" s="23">
        <f t="shared" ca="1" si="11"/>
        <v>3.9236111111111112E-3</v>
      </c>
      <c r="S111" s="23">
        <f ca="1">VLOOKUP(inscript!A111,INDIRECT(CONCATENATE("'c",G111,"'!E:G")),3,0)</f>
        <v>3.9236111111111112E-3</v>
      </c>
    </row>
    <row r="112" spans="1:19" ht="15" customHeight="1" x14ac:dyDescent="0.3">
      <c r="A112" s="18">
        <v>111</v>
      </c>
      <c r="B112" s="19" t="s">
        <v>205</v>
      </c>
      <c r="C112" s="19" t="s">
        <v>206</v>
      </c>
      <c r="D112" s="20">
        <v>41914</v>
      </c>
      <c r="E112" s="21" t="s">
        <v>255</v>
      </c>
      <c r="F112" s="18">
        <f t="shared" si="7"/>
        <v>2</v>
      </c>
      <c r="G112" s="22">
        <v>4</v>
      </c>
      <c r="H112" s="21"/>
      <c r="I112" s="18" t="str">
        <f t="shared" ca="1" si="8"/>
        <v/>
      </c>
      <c r="J112" s="18">
        <f t="shared" ca="1" si="9"/>
        <v>1</v>
      </c>
      <c r="K112" s="18" t="str">
        <f t="shared" ca="1" si="10"/>
        <v>5 B</v>
      </c>
      <c r="L112" s="23">
        <f t="shared" ca="1" si="11"/>
        <v>6.6087962962962966E-3</v>
      </c>
      <c r="S112" s="23">
        <f ca="1">VLOOKUP(inscript!A112,INDIRECT(CONCATENATE("'c",G112,"'!E:G")),3,0)</f>
        <v>6.6087962962962966E-3</v>
      </c>
    </row>
    <row r="113" spans="1:19" ht="15" customHeight="1" x14ac:dyDescent="0.3">
      <c r="A113" s="18">
        <v>112</v>
      </c>
      <c r="B113" s="19" t="s">
        <v>145</v>
      </c>
      <c r="C113" s="19" t="s">
        <v>146</v>
      </c>
      <c r="D113" s="20">
        <v>41678</v>
      </c>
      <c r="E113" s="21" t="s">
        <v>255</v>
      </c>
      <c r="F113" s="18">
        <f t="shared" si="7"/>
        <v>2</v>
      </c>
      <c r="G113" s="22">
        <v>4</v>
      </c>
      <c r="H113" s="21"/>
      <c r="I113" s="18" t="str">
        <f t="shared" ca="1" si="8"/>
        <v/>
      </c>
      <c r="J113" s="18">
        <f t="shared" ca="1" si="9"/>
        <v>1</v>
      </c>
      <c r="K113" s="18" t="str">
        <f t="shared" ca="1" si="10"/>
        <v>5 B</v>
      </c>
      <c r="L113" s="23">
        <f t="shared" ca="1" si="11"/>
        <v>6.122685185185185E-3</v>
      </c>
      <c r="S113" s="23">
        <f ca="1">VLOOKUP(inscript!A113,INDIRECT(CONCATENATE("'c",G113,"'!E:G")),3,0)</f>
        <v>6.122685185185185E-3</v>
      </c>
    </row>
    <row r="114" spans="1:19" ht="15" customHeight="1" x14ac:dyDescent="0.3">
      <c r="A114" s="18">
        <v>113</v>
      </c>
      <c r="B114" s="19" t="s">
        <v>12</v>
      </c>
      <c r="C114" s="19" t="s">
        <v>13</v>
      </c>
      <c r="D114" s="20">
        <v>41646</v>
      </c>
      <c r="E114" s="21" t="s">
        <v>255</v>
      </c>
      <c r="F114" s="18">
        <f t="shared" si="7"/>
        <v>1</v>
      </c>
      <c r="G114" s="22">
        <v>3</v>
      </c>
      <c r="H114" s="21"/>
      <c r="I114" s="18" t="str">
        <f t="shared" ca="1" si="8"/>
        <v/>
      </c>
      <c r="J114" s="18">
        <f t="shared" ca="1" si="9"/>
        <v>1</v>
      </c>
      <c r="K114" s="18" t="str">
        <f t="shared" ca="1" si="10"/>
        <v>5 B</v>
      </c>
      <c r="L114" s="23">
        <f t="shared" ca="1" si="11"/>
        <v>6.4120370370370364E-3</v>
      </c>
      <c r="S114" s="23">
        <f ca="1">VLOOKUP(inscript!A114,INDIRECT(CONCATENATE("'c",G114,"'!E:G")),3,0)</f>
        <v>6.4120370370370364E-3</v>
      </c>
    </row>
    <row r="115" spans="1:19" ht="15" customHeight="1" x14ac:dyDescent="0.3">
      <c r="A115" s="18">
        <v>114</v>
      </c>
      <c r="B115" s="19" t="s">
        <v>121</v>
      </c>
      <c r="C115" s="19" t="s">
        <v>122</v>
      </c>
      <c r="D115" s="20">
        <v>41568</v>
      </c>
      <c r="E115" s="21" t="s">
        <v>255</v>
      </c>
      <c r="F115" s="18">
        <f t="shared" si="7"/>
        <v>2</v>
      </c>
      <c r="G115" s="22">
        <v>4</v>
      </c>
      <c r="H115" s="21"/>
      <c r="I115" s="18" t="str">
        <f t="shared" ca="1" si="8"/>
        <v/>
      </c>
      <c r="J115" s="18">
        <f t="shared" ca="1" si="9"/>
        <v>1</v>
      </c>
      <c r="K115" s="18" t="str">
        <f t="shared" ca="1" si="10"/>
        <v>5 B</v>
      </c>
      <c r="L115" s="23">
        <f t="shared" ca="1" si="11"/>
        <v>9.3055555555555548E-3</v>
      </c>
      <c r="S115" s="23">
        <f ca="1">VLOOKUP(inscript!A115,INDIRECT(CONCATENATE("'c",G115,"'!E:G")),3,0)</f>
        <v>9.3055555555555548E-3</v>
      </c>
    </row>
    <row r="116" spans="1:19" ht="15" customHeight="1" x14ac:dyDescent="0.3">
      <c r="A116" s="18">
        <v>115</v>
      </c>
      <c r="B116" s="19" t="s">
        <v>175</v>
      </c>
      <c r="C116" s="19" t="s">
        <v>176</v>
      </c>
      <c r="D116" s="20">
        <v>41905</v>
      </c>
      <c r="E116" s="21" t="s">
        <v>255</v>
      </c>
      <c r="F116" s="18">
        <f t="shared" si="7"/>
        <v>2</v>
      </c>
      <c r="G116" s="22">
        <v>4</v>
      </c>
      <c r="H116" s="21"/>
      <c r="I116" s="18" t="str">
        <f t="shared" ca="1" si="8"/>
        <v/>
      </c>
      <c r="J116" s="18">
        <f t="shared" ca="1" si="9"/>
        <v>1</v>
      </c>
      <c r="K116" s="18" t="str">
        <f t="shared" ca="1" si="10"/>
        <v>5 B</v>
      </c>
      <c r="L116" s="23">
        <f t="shared" ca="1" si="11"/>
        <v>3.5416666666666665E-3</v>
      </c>
      <c r="S116" s="23">
        <f ca="1">VLOOKUP(inscript!A116,INDIRECT(CONCATENATE("'c",G116,"'!E:G")),3,0)</f>
        <v>3.5416666666666665E-3</v>
      </c>
    </row>
    <row r="117" spans="1:19" ht="15" customHeight="1" x14ac:dyDescent="0.3">
      <c r="A117" s="18">
        <v>116</v>
      </c>
      <c r="B117" s="19" t="s">
        <v>93</v>
      </c>
      <c r="C117" s="19" t="s">
        <v>94</v>
      </c>
      <c r="D117" s="20">
        <v>41755</v>
      </c>
      <c r="E117" s="21" t="s">
        <v>255</v>
      </c>
      <c r="F117" s="18">
        <f t="shared" si="7"/>
        <v>1</v>
      </c>
      <c r="G117" s="22">
        <v>3</v>
      </c>
      <c r="H117" s="29"/>
      <c r="I117" s="18" t="str">
        <f t="shared" ca="1" si="8"/>
        <v/>
      </c>
      <c r="J117" s="18">
        <f t="shared" ca="1" si="9"/>
        <v>1</v>
      </c>
      <c r="K117" s="18" t="str">
        <f t="shared" ca="1" si="10"/>
        <v>5 B</v>
      </c>
      <c r="L117" s="23">
        <f t="shared" ca="1" si="11"/>
        <v>3.9120370370370368E-3</v>
      </c>
      <c r="S117" s="23">
        <f ca="1">VLOOKUP(inscript!A117,INDIRECT(CONCATENATE("'c",G117,"'!E:G")),3,0)</f>
        <v>3.9120370370370368E-3</v>
      </c>
    </row>
    <row r="118" spans="1:19" ht="15" customHeight="1" x14ac:dyDescent="0.3">
      <c r="A118" s="18">
        <v>117</v>
      </c>
      <c r="B118" s="19" t="s">
        <v>149</v>
      </c>
      <c r="C118" s="19" t="s">
        <v>150</v>
      </c>
      <c r="D118" s="20">
        <v>41722</v>
      </c>
      <c r="E118" s="21" t="s">
        <v>255</v>
      </c>
      <c r="F118" s="18">
        <f t="shared" si="7"/>
        <v>2</v>
      </c>
      <c r="G118" s="22">
        <v>4</v>
      </c>
      <c r="H118" s="21"/>
      <c r="I118" s="18" t="str">
        <f t="shared" ca="1" si="8"/>
        <v/>
      </c>
      <c r="J118" s="18">
        <f t="shared" ca="1" si="9"/>
        <v>1</v>
      </c>
      <c r="K118" s="18" t="str">
        <f t="shared" ca="1" si="10"/>
        <v>5 B</v>
      </c>
      <c r="L118" s="23">
        <f t="shared" ca="1" si="11"/>
        <v>3.8773148148148143E-3</v>
      </c>
      <c r="S118" s="23">
        <f ca="1">VLOOKUP(inscript!A118,INDIRECT(CONCATENATE("'c",G118,"'!E:G")),3,0)</f>
        <v>3.8773148148148143E-3</v>
      </c>
    </row>
    <row r="119" spans="1:19" ht="15" customHeight="1" x14ac:dyDescent="0.3">
      <c r="A119" s="18">
        <v>118</v>
      </c>
      <c r="B119" s="19" t="s">
        <v>123</v>
      </c>
      <c r="C119" s="19" t="s">
        <v>124</v>
      </c>
      <c r="D119" s="20">
        <v>41853</v>
      </c>
      <c r="E119" s="21" t="s">
        <v>255</v>
      </c>
      <c r="F119" s="18">
        <f t="shared" si="7"/>
        <v>2</v>
      </c>
      <c r="G119" s="22">
        <v>4</v>
      </c>
      <c r="H119" s="21" t="s">
        <v>7</v>
      </c>
      <c r="I119" s="18" t="str">
        <f t="shared" ca="1" si="8"/>
        <v/>
      </c>
      <c r="J119" s="18">
        <f t="shared" ca="1" si="9"/>
        <v>0</v>
      </c>
      <c r="K119" s="18" t="str">
        <f t="shared" ca="1" si="10"/>
        <v/>
      </c>
      <c r="L119" s="23" t="e">
        <f t="shared" ca="1" si="11"/>
        <v>#N/A</v>
      </c>
      <c r="S119" s="23" t="e">
        <f ca="1">VLOOKUP(inscript!A119,INDIRECT(CONCATENATE("'c",G119,"'!E:G")),3,0)</f>
        <v>#N/A</v>
      </c>
    </row>
    <row r="120" spans="1:19" ht="15" customHeight="1" x14ac:dyDescent="0.3">
      <c r="A120" s="18">
        <v>119</v>
      </c>
      <c r="B120" s="19" t="s">
        <v>151</v>
      </c>
      <c r="C120" s="19" t="s">
        <v>152</v>
      </c>
      <c r="D120" s="20">
        <v>41715</v>
      </c>
      <c r="E120" s="21" t="s">
        <v>255</v>
      </c>
      <c r="F120" s="18">
        <f t="shared" si="7"/>
        <v>2</v>
      </c>
      <c r="G120" s="22">
        <v>4</v>
      </c>
      <c r="H120" s="21"/>
      <c r="I120" s="18" t="str">
        <f t="shared" ca="1" si="8"/>
        <v/>
      </c>
      <c r="J120" s="18">
        <f t="shared" ca="1" si="9"/>
        <v>1</v>
      </c>
      <c r="K120" s="18" t="str">
        <f t="shared" ca="1" si="10"/>
        <v>5 B</v>
      </c>
      <c r="L120" s="23">
        <f t="shared" ca="1" si="11"/>
        <v>7.9687500000000001E-3</v>
      </c>
      <c r="S120" s="23">
        <f ca="1">VLOOKUP(inscript!A120,INDIRECT(CONCATENATE("'c",G120,"'!E:G")),3,0)</f>
        <v>7.9687500000000001E-3</v>
      </c>
    </row>
    <row r="121" spans="1:19" ht="15" customHeight="1" x14ac:dyDescent="0.3">
      <c r="A121" s="18">
        <v>120</v>
      </c>
      <c r="B121" s="19" t="s">
        <v>179</v>
      </c>
      <c r="C121" s="19" t="s">
        <v>144</v>
      </c>
      <c r="D121" s="20">
        <v>41951</v>
      </c>
      <c r="E121" s="21" t="s">
        <v>255</v>
      </c>
      <c r="F121" s="18">
        <f t="shared" si="7"/>
        <v>2</v>
      </c>
      <c r="G121" s="22">
        <v>4</v>
      </c>
      <c r="H121" s="21"/>
      <c r="I121" s="18" t="str">
        <f t="shared" ca="1" si="8"/>
        <v/>
      </c>
      <c r="J121" s="18">
        <f t="shared" ca="1" si="9"/>
        <v>1</v>
      </c>
      <c r="K121" s="18" t="str">
        <f t="shared" ca="1" si="10"/>
        <v>5 B</v>
      </c>
      <c r="L121" s="23">
        <f t="shared" ca="1" si="11"/>
        <v>4.0972222222222226E-3</v>
      </c>
      <c r="S121" s="23">
        <f ca="1">VLOOKUP(inscript!A121,INDIRECT(CONCATENATE("'c",G121,"'!E:G")),3,0)</f>
        <v>4.0972222222222226E-3</v>
      </c>
    </row>
    <row r="122" spans="1:19" ht="15" customHeight="1" x14ac:dyDescent="0.3">
      <c r="A122" s="18">
        <v>121</v>
      </c>
      <c r="B122" s="19" t="s">
        <v>21</v>
      </c>
      <c r="C122" s="19" t="s">
        <v>22</v>
      </c>
      <c r="D122" s="20">
        <v>41715</v>
      </c>
      <c r="E122" s="21" t="s">
        <v>255</v>
      </c>
      <c r="F122" s="18">
        <f t="shared" si="7"/>
        <v>1</v>
      </c>
      <c r="G122" s="22">
        <v>3</v>
      </c>
      <c r="H122" s="21"/>
      <c r="I122" s="18" t="str">
        <f t="shared" ca="1" si="8"/>
        <v/>
      </c>
      <c r="J122" s="18">
        <f t="shared" ca="1" si="9"/>
        <v>1</v>
      </c>
      <c r="K122" s="18" t="str">
        <f t="shared" ca="1" si="10"/>
        <v>5 B</v>
      </c>
      <c r="L122" s="23">
        <f t="shared" ca="1" si="11"/>
        <v>5.6134259259259271E-3</v>
      </c>
      <c r="S122" s="23">
        <f ca="1">VLOOKUP(inscript!A122,INDIRECT(CONCATENATE("'c",G122,"'!E:G")),3,0)</f>
        <v>5.6134259259259271E-3</v>
      </c>
    </row>
    <row r="123" spans="1:19" ht="15" customHeight="1" x14ac:dyDescent="0.3">
      <c r="A123" s="18">
        <v>122</v>
      </c>
      <c r="B123" s="19" t="s">
        <v>37</v>
      </c>
      <c r="C123" s="19" t="s">
        <v>38</v>
      </c>
      <c r="D123" s="20">
        <v>41686</v>
      </c>
      <c r="E123" s="21" t="s">
        <v>255</v>
      </c>
      <c r="F123" s="18">
        <f t="shared" si="7"/>
        <v>1</v>
      </c>
      <c r="G123" s="22">
        <v>3</v>
      </c>
      <c r="H123" s="29"/>
      <c r="I123" s="18" t="str">
        <f t="shared" ca="1" si="8"/>
        <v/>
      </c>
      <c r="J123" s="18">
        <f t="shared" ca="1" si="9"/>
        <v>1</v>
      </c>
      <c r="K123" s="18" t="str">
        <f t="shared" ca="1" si="10"/>
        <v>5 B</v>
      </c>
      <c r="L123" s="23">
        <f t="shared" ca="1" si="11"/>
        <v>5.3819444444444453E-3</v>
      </c>
      <c r="S123" s="23">
        <f ca="1">VLOOKUP(inscript!A123,INDIRECT(CONCATENATE("'c",G123,"'!E:G")),3,0)</f>
        <v>5.3819444444444453E-3</v>
      </c>
    </row>
    <row r="124" spans="1:19" ht="15" customHeight="1" x14ac:dyDescent="0.3">
      <c r="A124" s="18">
        <v>123</v>
      </c>
      <c r="B124" s="19" t="s">
        <v>39</v>
      </c>
      <c r="C124" s="19" t="s">
        <v>40</v>
      </c>
      <c r="D124" s="20">
        <v>41879</v>
      </c>
      <c r="E124" s="21" t="s">
        <v>255</v>
      </c>
      <c r="F124" s="18">
        <f t="shared" si="7"/>
        <v>1</v>
      </c>
      <c r="G124" s="22">
        <v>3</v>
      </c>
      <c r="H124" s="21"/>
      <c r="I124" s="18" t="str">
        <f t="shared" ca="1" si="8"/>
        <v/>
      </c>
      <c r="J124" s="18">
        <f t="shared" ca="1" si="9"/>
        <v>1</v>
      </c>
      <c r="K124" s="18" t="str">
        <f t="shared" ca="1" si="10"/>
        <v>5 B</v>
      </c>
      <c r="L124" s="23">
        <f t="shared" ca="1" si="11"/>
        <v>3.8310185185185183E-3</v>
      </c>
      <c r="S124" s="23">
        <f ca="1">VLOOKUP(inscript!A124,INDIRECT(CONCATENATE("'c",G124,"'!E:G")),3,0)</f>
        <v>3.8310185185185183E-3</v>
      </c>
    </row>
    <row r="125" spans="1:19" ht="15" customHeight="1" x14ac:dyDescent="0.3">
      <c r="A125" s="18">
        <v>124</v>
      </c>
      <c r="B125" s="19" t="s">
        <v>161</v>
      </c>
      <c r="C125" s="19" t="s">
        <v>126</v>
      </c>
      <c r="D125" s="20">
        <v>41955</v>
      </c>
      <c r="E125" s="21" t="s">
        <v>255</v>
      </c>
      <c r="F125" s="18">
        <f t="shared" si="7"/>
        <v>2</v>
      </c>
      <c r="G125" s="22">
        <v>4</v>
      </c>
      <c r="H125" s="21"/>
      <c r="I125" s="18" t="str">
        <f t="shared" ca="1" si="8"/>
        <v/>
      </c>
      <c r="J125" s="18">
        <f t="shared" ca="1" si="9"/>
        <v>1</v>
      </c>
      <c r="K125" s="18" t="str">
        <f t="shared" ca="1" si="10"/>
        <v>5 B</v>
      </c>
      <c r="L125" s="23">
        <f t="shared" ca="1" si="11"/>
        <v>4.9710648148148144E-3</v>
      </c>
      <c r="S125" s="23">
        <f ca="1">VLOOKUP(inscript!A125,INDIRECT(CONCATENATE("'c",G125,"'!E:G")),3,0)</f>
        <v>4.9710648148148144E-3</v>
      </c>
    </row>
    <row r="126" spans="1:19" ht="15" customHeight="1" x14ac:dyDescent="0.3">
      <c r="A126" s="18">
        <v>125</v>
      </c>
      <c r="B126" s="19" t="s">
        <v>48</v>
      </c>
      <c r="C126" s="19" t="s">
        <v>49</v>
      </c>
      <c r="D126" s="20">
        <v>41693</v>
      </c>
      <c r="E126" s="21" t="s">
        <v>255</v>
      </c>
      <c r="F126" s="18">
        <f t="shared" si="7"/>
        <v>1</v>
      </c>
      <c r="G126" s="22">
        <v>3</v>
      </c>
      <c r="H126" s="29"/>
      <c r="I126" s="18" t="str">
        <f t="shared" ca="1" si="8"/>
        <v/>
      </c>
      <c r="J126" s="18">
        <f t="shared" ca="1" si="9"/>
        <v>1</v>
      </c>
      <c r="K126" s="18" t="str">
        <f t="shared" ca="1" si="10"/>
        <v>5 B</v>
      </c>
      <c r="L126" s="23">
        <f t="shared" ca="1" si="11"/>
        <v>5.4745370370370373E-3</v>
      </c>
      <c r="S126" s="23">
        <f ca="1">VLOOKUP(inscript!A126,INDIRECT(CONCATENATE("'c",G126,"'!E:G")),3,0)</f>
        <v>5.4745370370370373E-3</v>
      </c>
    </row>
    <row r="127" spans="1:19" ht="15" customHeight="1" x14ac:dyDescent="0.3">
      <c r="A127" s="18">
        <v>126</v>
      </c>
      <c r="B127" s="19" t="s">
        <v>97</v>
      </c>
      <c r="C127" s="19" t="s">
        <v>98</v>
      </c>
      <c r="D127" s="20">
        <v>42361</v>
      </c>
      <c r="E127" s="21" t="s">
        <v>255</v>
      </c>
      <c r="F127" s="18">
        <f t="shared" si="7"/>
        <v>1</v>
      </c>
      <c r="G127" s="22">
        <v>3</v>
      </c>
      <c r="H127" s="21"/>
      <c r="I127" s="18" t="str">
        <f t="shared" ca="1" si="8"/>
        <v/>
      </c>
      <c r="J127" s="18">
        <f t="shared" ca="1" si="9"/>
        <v>1</v>
      </c>
      <c r="K127" s="18" t="str">
        <f t="shared" ca="1" si="10"/>
        <v>5 B</v>
      </c>
      <c r="L127" s="23">
        <f t="shared" ca="1" si="11"/>
        <v>3.7847222222222223E-3</v>
      </c>
      <c r="S127" s="23">
        <f ca="1">VLOOKUP(inscript!A127,INDIRECT(CONCATENATE("'c",G127,"'!E:G")),3,0)</f>
        <v>3.7847222222222223E-3</v>
      </c>
    </row>
    <row r="128" spans="1:19" ht="15" customHeight="1" x14ac:dyDescent="0.3">
      <c r="A128" s="18">
        <v>127</v>
      </c>
      <c r="B128" s="19" t="s">
        <v>24</v>
      </c>
      <c r="C128" s="19" t="s">
        <v>25</v>
      </c>
      <c r="D128" s="20">
        <v>41925</v>
      </c>
      <c r="E128" s="21" t="s">
        <v>255</v>
      </c>
      <c r="F128" s="18">
        <f t="shared" si="7"/>
        <v>1</v>
      </c>
      <c r="G128" s="22">
        <v>3</v>
      </c>
      <c r="H128" s="21"/>
      <c r="I128" s="18" t="str">
        <f t="shared" ca="1" si="8"/>
        <v/>
      </c>
      <c r="J128" s="18">
        <f t="shared" ca="1" si="9"/>
        <v>1</v>
      </c>
      <c r="K128" s="18" t="str">
        <f t="shared" ca="1" si="10"/>
        <v>5 B</v>
      </c>
      <c r="L128" s="23">
        <f t="shared" ca="1" si="11"/>
        <v>4.7222222222222223E-3</v>
      </c>
      <c r="S128" s="23">
        <f ca="1">VLOOKUP(inscript!A128,INDIRECT(CONCATENATE("'c",G128,"'!E:G")),3,0)</f>
        <v>4.7222222222222223E-3</v>
      </c>
    </row>
    <row r="129" spans="1:19" ht="15" customHeight="1" x14ac:dyDescent="0.3">
      <c r="A129" s="18">
        <v>128</v>
      </c>
      <c r="B129" s="19" t="s">
        <v>628</v>
      </c>
      <c r="C129" s="19" t="s">
        <v>629</v>
      </c>
      <c r="D129" s="20">
        <v>42071</v>
      </c>
      <c r="E129" s="21" t="s">
        <v>255</v>
      </c>
      <c r="F129" s="18">
        <f t="shared" si="7"/>
        <v>1</v>
      </c>
      <c r="G129" s="22">
        <v>3</v>
      </c>
      <c r="H129" s="21"/>
      <c r="I129" s="18" t="str">
        <f t="shared" ca="1" si="8"/>
        <v/>
      </c>
      <c r="J129" s="18">
        <f t="shared" ca="1" si="9"/>
        <v>1</v>
      </c>
      <c r="K129" s="18" t="str">
        <f t="shared" ca="1" si="10"/>
        <v>5 B</v>
      </c>
      <c r="L129" s="23">
        <f t="shared" ca="1" si="11"/>
        <v>6.3541666666666668E-3</v>
      </c>
      <c r="S129" s="23">
        <f ca="1">VLOOKUP(inscript!A129,INDIRECT(CONCATENATE("'c",G129,"'!E:G")),3,0)</f>
        <v>6.3541666666666668E-3</v>
      </c>
    </row>
    <row r="130" spans="1:19" ht="15" customHeight="1" x14ac:dyDescent="0.3">
      <c r="A130" s="18">
        <v>129</v>
      </c>
      <c r="B130" s="19" t="s">
        <v>131</v>
      </c>
      <c r="C130" s="19" t="s">
        <v>132</v>
      </c>
      <c r="D130" s="20">
        <v>41981</v>
      </c>
      <c r="E130" s="21" t="s">
        <v>255</v>
      </c>
      <c r="F130" s="18">
        <f t="shared" ref="F130:F193" si="12">VLOOKUP(G130,NBT,2)</f>
        <v>2</v>
      </c>
      <c r="G130" s="22">
        <v>4</v>
      </c>
      <c r="H130" s="21"/>
      <c r="I130" s="18" t="str">
        <f t="shared" ref="I130:I193" ca="1" si="13">IF(AND(J130=0,H130&lt;&gt;"D"),"ABS","")</f>
        <v/>
      </c>
      <c r="J130" s="18">
        <f t="shared" ref="J130:J193" ca="1" si="14">COUNTIF(INDIRECT(CONCATENATE("'c",G130,"'!E:E")),A130)</f>
        <v>1</v>
      </c>
      <c r="K130" s="18" t="str">
        <f t="shared" ref="K130:K193" ca="1" si="15">IF(OR(J130=1,I130="ABS"),E130,"")</f>
        <v>5 B</v>
      </c>
      <c r="L130" s="23">
        <f t="shared" ref="L130:L193" ca="1" si="16">IF(I130="ABS",MAX(INDIRECT(CONCATENATE("maxc",G130))),S130)</f>
        <v>3.6689814814814814E-3</v>
      </c>
      <c r="S130" s="23">
        <f ca="1">VLOOKUP(inscript!A130,INDIRECT(CONCATENATE("'c",G130,"'!E:G")),3,0)</f>
        <v>3.6689814814814814E-3</v>
      </c>
    </row>
    <row r="131" spans="1:19" ht="15" customHeight="1" x14ac:dyDescent="0.3">
      <c r="A131" s="18">
        <v>130</v>
      </c>
      <c r="B131" s="19" t="s">
        <v>99</v>
      </c>
      <c r="C131" s="19" t="s">
        <v>100</v>
      </c>
      <c r="D131" s="20">
        <v>41785</v>
      </c>
      <c r="E131" s="21" t="s">
        <v>255</v>
      </c>
      <c r="F131" s="18">
        <f t="shared" si="12"/>
        <v>1</v>
      </c>
      <c r="G131" s="22">
        <v>3</v>
      </c>
      <c r="H131" s="21"/>
      <c r="I131" s="18" t="str">
        <f t="shared" ca="1" si="13"/>
        <v/>
      </c>
      <c r="J131" s="18">
        <f t="shared" ca="1" si="14"/>
        <v>1</v>
      </c>
      <c r="K131" s="18" t="str">
        <f t="shared" ca="1" si="15"/>
        <v>5 B</v>
      </c>
      <c r="L131" s="23">
        <f t="shared" ca="1" si="16"/>
        <v>5.347222222222222E-3</v>
      </c>
      <c r="S131" s="23">
        <f ca="1">VLOOKUP(inscript!A131,INDIRECT(CONCATENATE("'c",G131,"'!E:G")),3,0)</f>
        <v>5.347222222222222E-3</v>
      </c>
    </row>
    <row r="132" spans="1:19" ht="15" customHeight="1" x14ac:dyDescent="0.3">
      <c r="A132" s="18">
        <v>131</v>
      </c>
      <c r="B132" s="19" t="s">
        <v>264</v>
      </c>
      <c r="C132" s="19" t="s">
        <v>691</v>
      </c>
      <c r="D132" s="20">
        <v>41855</v>
      </c>
      <c r="E132" s="21" t="s">
        <v>255</v>
      </c>
      <c r="F132" s="18">
        <f t="shared" si="12"/>
        <v>2</v>
      </c>
      <c r="G132" s="22">
        <v>4</v>
      </c>
      <c r="H132" s="21"/>
      <c r="I132" s="18" t="str">
        <f t="shared" ca="1" si="13"/>
        <v/>
      </c>
      <c r="J132" s="18">
        <f t="shared" ca="1" si="14"/>
        <v>1</v>
      </c>
      <c r="K132" s="18" t="str">
        <f t="shared" ca="1" si="15"/>
        <v>5 B</v>
      </c>
      <c r="L132" s="23">
        <f t="shared" ca="1" si="16"/>
        <v>6.5682870370370383E-3</v>
      </c>
      <c r="S132" s="23">
        <f ca="1">VLOOKUP(inscript!A132,INDIRECT(CONCATENATE("'c",G132,"'!E:G")),3,0)</f>
        <v>6.5682870370370383E-3</v>
      </c>
    </row>
    <row r="133" spans="1:19" ht="15" customHeight="1" x14ac:dyDescent="0.3">
      <c r="A133" s="18">
        <v>132</v>
      </c>
      <c r="B133" s="19" t="s">
        <v>322</v>
      </c>
      <c r="C133" s="19" t="s">
        <v>514</v>
      </c>
      <c r="D133" s="20">
        <v>41644</v>
      </c>
      <c r="E133" s="21" t="s">
        <v>255</v>
      </c>
      <c r="F133" s="18">
        <f t="shared" si="12"/>
        <v>1</v>
      </c>
      <c r="G133" s="22">
        <v>3</v>
      </c>
      <c r="H133" s="21"/>
      <c r="I133" s="18" t="str">
        <f t="shared" ca="1" si="13"/>
        <v/>
      </c>
      <c r="J133" s="18">
        <f t="shared" ca="1" si="14"/>
        <v>1</v>
      </c>
      <c r="K133" s="18" t="str">
        <f t="shared" ca="1" si="15"/>
        <v>5 B</v>
      </c>
      <c r="L133" s="23">
        <f t="shared" ca="1" si="16"/>
        <v>4.9189814814814816E-3</v>
      </c>
      <c r="S133" s="23">
        <f ca="1">VLOOKUP(inscript!A133,INDIRECT(CONCATENATE("'c",G133,"'!E:G")),3,0)</f>
        <v>4.9189814814814816E-3</v>
      </c>
    </row>
    <row r="134" spans="1:19" ht="15" customHeight="1" x14ac:dyDescent="0.3">
      <c r="A134" s="18">
        <v>133</v>
      </c>
      <c r="B134" s="19" t="s">
        <v>135</v>
      </c>
      <c r="C134" s="19" t="s">
        <v>136</v>
      </c>
      <c r="D134" s="20">
        <v>41818</v>
      </c>
      <c r="E134" s="21" t="s">
        <v>255</v>
      </c>
      <c r="F134" s="18">
        <f t="shared" si="12"/>
        <v>2</v>
      </c>
      <c r="G134" s="22">
        <v>4</v>
      </c>
      <c r="H134" s="29"/>
      <c r="I134" s="18" t="str">
        <f t="shared" ca="1" si="13"/>
        <v/>
      </c>
      <c r="J134" s="18">
        <f t="shared" ca="1" si="14"/>
        <v>1</v>
      </c>
      <c r="K134" s="18" t="str">
        <f t="shared" ca="1" si="15"/>
        <v>5 B</v>
      </c>
      <c r="L134" s="23">
        <f t="shared" ca="1" si="16"/>
        <v>5.8738425925925928E-3</v>
      </c>
      <c r="S134" s="23">
        <f ca="1">VLOOKUP(inscript!A134,INDIRECT(CONCATENATE("'c",G134,"'!E:G")),3,0)</f>
        <v>5.8738425925925928E-3</v>
      </c>
    </row>
    <row r="135" spans="1:19" ht="15" customHeight="1" x14ac:dyDescent="0.3">
      <c r="A135" s="18">
        <v>134</v>
      </c>
      <c r="B135" s="19" t="s">
        <v>164</v>
      </c>
      <c r="C135" s="19" t="s">
        <v>165</v>
      </c>
      <c r="D135" s="20">
        <v>42000</v>
      </c>
      <c r="E135" s="21" t="s">
        <v>255</v>
      </c>
      <c r="F135" s="18">
        <f t="shared" si="12"/>
        <v>2</v>
      </c>
      <c r="G135" s="22">
        <v>4</v>
      </c>
      <c r="H135" s="21"/>
      <c r="I135" s="18" t="str">
        <f t="shared" ca="1" si="13"/>
        <v/>
      </c>
      <c r="J135" s="18">
        <f t="shared" ca="1" si="14"/>
        <v>1</v>
      </c>
      <c r="K135" s="18" t="str">
        <f t="shared" ca="1" si="15"/>
        <v>5 B</v>
      </c>
      <c r="L135" s="23">
        <f t="shared" ca="1" si="16"/>
        <v>6.1574074074074074E-3</v>
      </c>
      <c r="S135" s="23">
        <f ca="1">VLOOKUP(inscript!A135,INDIRECT(CONCATENATE("'c",G135,"'!E:G")),3,0)</f>
        <v>6.1574074074074074E-3</v>
      </c>
    </row>
    <row r="136" spans="1:19" ht="15" customHeight="1" x14ac:dyDescent="0.3">
      <c r="A136" s="18">
        <v>135</v>
      </c>
      <c r="B136" s="19" t="s">
        <v>167</v>
      </c>
      <c r="C136" s="19" t="s">
        <v>168</v>
      </c>
      <c r="D136" s="20">
        <v>41713</v>
      </c>
      <c r="E136" s="21" t="s">
        <v>255</v>
      </c>
      <c r="F136" s="18">
        <f t="shared" si="12"/>
        <v>2</v>
      </c>
      <c r="G136" s="22">
        <v>4</v>
      </c>
      <c r="H136" s="21"/>
      <c r="I136" s="18" t="str">
        <f t="shared" ca="1" si="13"/>
        <v/>
      </c>
      <c r="J136" s="18">
        <f t="shared" ca="1" si="14"/>
        <v>1</v>
      </c>
      <c r="K136" s="18" t="str">
        <f t="shared" ca="1" si="15"/>
        <v>5 B</v>
      </c>
      <c r="L136" s="23">
        <f t="shared" ca="1" si="16"/>
        <v>3.8020833333333331E-3</v>
      </c>
      <c r="S136" s="23">
        <f ca="1">VLOOKUP(inscript!A136,INDIRECT(CONCATENATE("'c",G136,"'!E:G")),3,0)</f>
        <v>3.8020833333333331E-3</v>
      </c>
    </row>
    <row r="137" spans="1:19" ht="15" customHeight="1" x14ac:dyDescent="0.3">
      <c r="A137" s="18">
        <v>136</v>
      </c>
      <c r="B137" s="19" t="s">
        <v>52</v>
      </c>
      <c r="C137" s="19" t="s">
        <v>53</v>
      </c>
      <c r="D137" s="20">
        <v>41850</v>
      </c>
      <c r="E137" s="21" t="s">
        <v>274</v>
      </c>
      <c r="F137" s="18">
        <f t="shared" si="12"/>
        <v>1</v>
      </c>
      <c r="G137" s="22">
        <v>3</v>
      </c>
      <c r="H137" s="21"/>
      <c r="I137" s="18" t="str">
        <f t="shared" ca="1" si="13"/>
        <v/>
      </c>
      <c r="J137" s="18">
        <f t="shared" ca="1" si="14"/>
        <v>1</v>
      </c>
      <c r="K137" s="18" t="str">
        <f t="shared" ca="1" si="15"/>
        <v>5 C</v>
      </c>
      <c r="L137" s="23">
        <f t="shared" ca="1" si="16"/>
        <v>4.5023148148148149E-3</v>
      </c>
      <c r="S137" s="23">
        <f ca="1">VLOOKUP(inscript!A137,INDIRECT(CONCATENATE("'c",G137,"'!E:G")),3,0)</f>
        <v>4.5023148148148149E-3</v>
      </c>
    </row>
    <row r="138" spans="1:19" ht="15" customHeight="1" x14ac:dyDescent="0.3">
      <c r="A138" s="18">
        <v>137</v>
      </c>
      <c r="B138" s="19" t="s">
        <v>169</v>
      </c>
      <c r="C138" s="19" t="s">
        <v>170</v>
      </c>
      <c r="D138" s="20">
        <v>41892</v>
      </c>
      <c r="E138" s="21" t="s">
        <v>274</v>
      </c>
      <c r="F138" s="18">
        <f t="shared" si="12"/>
        <v>2</v>
      </c>
      <c r="G138" s="22">
        <v>4</v>
      </c>
      <c r="H138" s="21"/>
      <c r="I138" s="18" t="str">
        <f t="shared" ca="1" si="13"/>
        <v/>
      </c>
      <c r="J138" s="18">
        <f t="shared" ca="1" si="14"/>
        <v>1</v>
      </c>
      <c r="K138" s="18" t="str">
        <f t="shared" ca="1" si="15"/>
        <v>5 C</v>
      </c>
      <c r="L138" s="23">
        <f t="shared" ca="1" si="16"/>
        <v>3.9004629629629628E-3</v>
      </c>
      <c r="S138" s="23">
        <f ca="1">VLOOKUP(inscript!A138,INDIRECT(CONCATENATE("'c",G138,"'!E:G")),3,0)</f>
        <v>3.9004629629629628E-3</v>
      </c>
    </row>
    <row r="139" spans="1:19" ht="15" customHeight="1" x14ac:dyDescent="0.3">
      <c r="A139" s="18">
        <v>138</v>
      </c>
      <c r="B139" s="19" t="s">
        <v>171</v>
      </c>
      <c r="C139" s="19" t="s">
        <v>172</v>
      </c>
      <c r="D139" s="20">
        <v>41802</v>
      </c>
      <c r="E139" s="21" t="s">
        <v>274</v>
      </c>
      <c r="F139" s="18">
        <f t="shared" si="12"/>
        <v>2</v>
      </c>
      <c r="G139" s="22">
        <v>4</v>
      </c>
      <c r="H139" s="21"/>
      <c r="I139" s="18" t="str">
        <f t="shared" ca="1" si="13"/>
        <v>ABS</v>
      </c>
      <c r="J139" s="18">
        <f t="shared" ca="1" si="14"/>
        <v>0</v>
      </c>
      <c r="K139" s="18" t="str">
        <f t="shared" ca="1" si="15"/>
        <v>5 C</v>
      </c>
      <c r="L139" s="23">
        <f t="shared" ca="1" si="16"/>
        <v>9.3055555555555548E-3</v>
      </c>
      <c r="S139" s="23" t="e">
        <f ca="1">VLOOKUP(inscript!A139,INDIRECT(CONCATENATE("'c",G139,"'!E:G")),3,0)</f>
        <v>#N/A</v>
      </c>
    </row>
    <row r="140" spans="1:19" ht="15" customHeight="1" x14ac:dyDescent="0.3">
      <c r="A140" s="18">
        <v>139</v>
      </c>
      <c r="B140" s="19" t="s">
        <v>55</v>
      </c>
      <c r="C140" s="19" t="s">
        <v>56</v>
      </c>
      <c r="D140" s="20">
        <v>41801</v>
      </c>
      <c r="E140" s="21" t="s">
        <v>274</v>
      </c>
      <c r="F140" s="18">
        <f t="shared" si="12"/>
        <v>1</v>
      </c>
      <c r="G140" s="22">
        <v>3</v>
      </c>
      <c r="H140" s="21"/>
      <c r="I140" s="18" t="str">
        <f t="shared" ca="1" si="13"/>
        <v/>
      </c>
      <c r="J140" s="18">
        <f t="shared" ca="1" si="14"/>
        <v>1</v>
      </c>
      <c r="K140" s="18" t="str">
        <f t="shared" ca="1" si="15"/>
        <v>5 C</v>
      </c>
      <c r="L140" s="23">
        <f t="shared" ca="1" si="16"/>
        <v>6.5277777777777782E-3</v>
      </c>
      <c r="S140" s="23">
        <f ca="1">VLOOKUP(inscript!A140,INDIRECT(CONCATENATE("'c",G140,"'!E:G")),3,0)</f>
        <v>6.5277777777777782E-3</v>
      </c>
    </row>
    <row r="141" spans="1:19" ht="15" customHeight="1" x14ac:dyDescent="0.3">
      <c r="A141" s="18">
        <v>140</v>
      </c>
      <c r="B141" s="19" t="s">
        <v>57</v>
      </c>
      <c r="C141" s="19" t="s">
        <v>58</v>
      </c>
      <c r="D141" s="20">
        <v>41906</v>
      </c>
      <c r="E141" s="21" t="s">
        <v>274</v>
      </c>
      <c r="F141" s="18">
        <f t="shared" si="12"/>
        <v>1</v>
      </c>
      <c r="G141" s="22">
        <v>3</v>
      </c>
      <c r="H141" s="21"/>
      <c r="I141" s="18" t="str">
        <f t="shared" ca="1" si="13"/>
        <v/>
      </c>
      <c r="J141" s="18">
        <f t="shared" ca="1" si="14"/>
        <v>1</v>
      </c>
      <c r="K141" s="18" t="str">
        <f t="shared" ca="1" si="15"/>
        <v>5 C</v>
      </c>
      <c r="L141" s="23">
        <f t="shared" ca="1" si="16"/>
        <v>4.6412037037037038E-3</v>
      </c>
      <c r="S141" s="23">
        <f ca="1">VLOOKUP(inscript!A141,INDIRECT(CONCATENATE("'c",G141,"'!E:G")),3,0)</f>
        <v>4.6412037037037038E-3</v>
      </c>
    </row>
    <row r="142" spans="1:19" ht="15" customHeight="1" x14ac:dyDescent="0.3">
      <c r="A142" s="18">
        <v>141</v>
      </c>
      <c r="B142" s="19" t="s">
        <v>193</v>
      </c>
      <c r="C142" s="19" t="s">
        <v>194</v>
      </c>
      <c r="D142" s="20">
        <v>41695</v>
      </c>
      <c r="E142" s="21" t="s">
        <v>274</v>
      </c>
      <c r="F142" s="18">
        <f t="shared" si="12"/>
        <v>2</v>
      </c>
      <c r="G142" s="22">
        <v>4</v>
      </c>
      <c r="H142" s="21" t="s">
        <v>7</v>
      </c>
      <c r="I142" s="18" t="str">
        <f t="shared" ca="1" si="13"/>
        <v/>
      </c>
      <c r="J142" s="18">
        <f t="shared" ca="1" si="14"/>
        <v>0</v>
      </c>
      <c r="K142" s="18" t="str">
        <f t="shared" ca="1" si="15"/>
        <v/>
      </c>
      <c r="L142" s="23" t="e">
        <f t="shared" ca="1" si="16"/>
        <v>#N/A</v>
      </c>
      <c r="S142" s="23" t="e">
        <f ca="1">VLOOKUP(inscript!A142,INDIRECT(CONCATENATE("'c",G142,"'!E:G")),3,0)</f>
        <v>#N/A</v>
      </c>
    </row>
    <row r="143" spans="1:19" ht="15" customHeight="1" x14ac:dyDescent="0.3">
      <c r="A143" s="18">
        <v>142</v>
      </c>
      <c r="B143" s="19" t="s">
        <v>155</v>
      </c>
      <c r="C143" s="19" t="s">
        <v>156</v>
      </c>
      <c r="D143" s="20">
        <v>41695</v>
      </c>
      <c r="E143" s="21" t="s">
        <v>274</v>
      </c>
      <c r="F143" s="18">
        <f t="shared" si="12"/>
        <v>2</v>
      </c>
      <c r="G143" s="22">
        <v>4</v>
      </c>
      <c r="H143" s="21"/>
      <c r="I143" s="18" t="str">
        <f t="shared" ca="1" si="13"/>
        <v/>
      </c>
      <c r="J143" s="18">
        <f t="shared" ca="1" si="14"/>
        <v>1</v>
      </c>
      <c r="K143" s="18" t="str">
        <f t="shared" ca="1" si="15"/>
        <v>5 C</v>
      </c>
      <c r="L143" s="23">
        <f t="shared" ca="1" si="16"/>
        <v>3.4780092592592592E-3</v>
      </c>
      <c r="S143" s="23">
        <f ca="1">VLOOKUP(inscript!A143,INDIRECT(CONCATENATE("'c",G143,"'!E:G")),3,0)</f>
        <v>3.4780092592592592E-3</v>
      </c>
    </row>
    <row r="144" spans="1:19" ht="15" customHeight="1" x14ac:dyDescent="0.3">
      <c r="A144" s="18">
        <v>143</v>
      </c>
      <c r="B144" s="19" t="s">
        <v>59</v>
      </c>
      <c r="C144" s="19" t="s">
        <v>60</v>
      </c>
      <c r="D144" s="20">
        <v>41776</v>
      </c>
      <c r="E144" s="21" t="s">
        <v>274</v>
      </c>
      <c r="F144" s="18">
        <f t="shared" si="12"/>
        <v>1</v>
      </c>
      <c r="G144" s="22">
        <v>3</v>
      </c>
      <c r="H144" s="21"/>
      <c r="I144" s="18" t="str">
        <f t="shared" ca="1" si="13"/>
        <v/>
      </c>
      <c r="J144" s="18">
        <f t="shared" ca="1" si="14"/>
        <v>1</v>
      </c>
      <c r="K144" s="18" t="str">
        <f t="shared" ca="1" si="15"/>
        <v>5 C</v>
      </c>
      <c r="L144" s="23">
        <f t="shared" ca="1" si="16"/>
        <v>4.9537037037037041E-3</v>
      </c>
      <c r="S144" s="23">
        <f ca="1">VLOOKUP(inscript!A144,INDIRECT(CONCATENATE("'c",G144,"'!E:G")),3,0)</f>
        <v>4.9537037037037041E-3</v>
      </c>
    </row>
    <row r="145" spans="1:19" ht="15" customHeight="1" x14ac:dyDescent="0.3">
      <c r="A145" s="18">
        <v>144</v>
      </c>
      <c r="B145" s="19" t="s">
        <v>180</v>
      </c>
      <c r="C145" s="19" t="s">
        <v>170</v>
      </c>
      <c r="D145" s="20">
        <v>41842</v>
      </c>
      <c r="E145" s="21" t="s">
        <v>274</v>
      </c>
      <c r="F145" s="18">
        <f t="shared" si="12"/>
        <v>2</v>
      </c>
      <c r="G145" s="22">
        <v>4</v>
      </c>
      <c r="H145" s="21"/>
      <c r="I145" s="18" t="str">
        <f t="shared" ca="1" si="13"/>
        <v>ABS</v>
      </c>
      <c r="J145" s="18">
        <f t="shared" ca="1" si="14"/>
        <v>0</v>
      </c>
      <c r="K145" s="18" t="str">
        <f t="shared" ca="1" si="15"/>
        <v>5 C</v>
      </c>
      <c r="L145" s="23">
        <f t="shared" ca="1" si="16"/>
        <v>9.3055555555555548E-3</v>
      </c>
      <c r="S145" s="23" t="e">
        <f ca="1">VLOOKUP(inscript!A145,INDIRECT(CONCATENATE("'c",G145,"'!E:G")),3,0)</f>
        <v>#N/A</v>
      </c>
    </row>
    <row r="146" spans="1:19" ht="15" customHeight="1" x14ac:dyDescent="0.3">
      <c r="A146" s="18">
        <v>145</v>
      </c>
      <c r="B146" s="19" t="s">
        <v>66</v>
      </c>
      <c r="C146" s="19" t="s">
        <v>67</v>
      </c>
      <c r="D146" s="20">
        <v>41815</v>
      </c>
      <c r="E146" s="21" t="s">
        <v>274</v>
      </c>
      <c r="F146" s="18">
        <f t="shared" si="12"/>
        <v>1</v>
      </c>
      <c r="G146" s="22">
        <v>3</v>
      </c>
      <c r="H146" s="21" t="s">
        <v>7</v>
      </c>
      <c r="I146" s="18" t="str">
        <f t="shared" ca="1" si="13"/>
        <v/>
      </c>
      <c r="J146" s="18">
        <f t="shared" ca="1" si="14"/>
        <v>0</v>
      </c>
      <c r="K146" s="18" t="str">
        <f t="shared" ca="1" si="15"/>
        <v/>
      </c>
      <c r="L146" s="23" t="e">
        <f t="shared" ca="1" si="16"/>
        <v>#N/A</v>
      </c>
      <c r="S146" s="23" t="e">
        <f ca="1">VLOOKUP(inscript!A146,INDIRECT(CONCATENATE("'c",G146,"'!E:G")),3,0)</f>
        <v>#N/A</v>
      </c>
    </row>
    <row r="147" spans="1:19" ht="15" customHeight="1" x14ac:dyDescent="0.3">
      <c r="A147" s="18">
        <v>146</v>
      </c>
      <c r="B147" s="19" t="s">
        <v>692</v>
      </c>
      <c r="C147" s="19" t="s">
        <v>138</v>
      </c>
      <c r="D147" s="20">
        <v>41833</v>
      </c>
      <c r="E147" s="21" t="s">
        <v>274</v>
      </c>
      <c r="F147" s="18">
        <f t="shared" si="12"/>
        <v>2</v>
      </c>
      <c r="G147" s="22">
        <v>4</v>
      </c>
      <c r="H147" s="21"/>
      <c r="I147" s="18" t="str">
        <f t="shared" ca="1" si="13"/>
        <v/>
      </c>
      <c r="J147" s="18">
        <f t="shared" ca="1" si="14"/>
        <v>1</v>
      </c>
      <c r="K147" s="18" t="str">
        <f t="shared" ca="1" si="15"/>
        <v>5 C</v>
      </c>
      <c r="L147" s="23">
        <f t="shared" ca="1" si="16"/>
        <v>7.8877314814814799E-3</v>
      </c>
      <c r="S147" s="23">
        <f ca="1">VLOOKUP(inscript!A147,INDIRECT(CONCATENATE("'c",G147,"'!E:G")),3,0)</f>
        <v>7.8877314814814799E-3</v>
      </c>
    </row>
    <row r="148" spans="1:19" ht="15" customHeight="1" x14ac:dyDescent="0.3">
      <c r="A148" s="18">
        <v>147</v>
      </c>
      <c r="B148" s="19" t="s">
        <v>131</v>
      </c>
      <c r="C148" s="19" t="s">
        <v>181</v>
      </c>
      <c r="D148" s="20">
        <v>41981</v>
      </c>
      <c r="E148" s="21" t="s">
        <v>274</v>
      </c>
      <c r="F148" s="18">
        <f t="shared" si="12"/>
        <v>2</v>
      </c>
      <c r="G148" s="22">
        <v>4</v>
      </c>
      <c r="H148" s="21"/>
      <c r="I148" s="18" t="str">
        <f t="shared" ca="1" si="13"/>
        <v/>
      </c>
      <c r="J148" s="18">
        <f t="shared" ca="1" si="14"/>
        <v>1</v>
      </c>
      <c r="K148" s="18" t="str">
        <f t="shared" ca="1" si="15"/>
        <v>5 C</v>
      </c>
      <c r="L148" s="23">
        <f t="shared" ca="1" si="16"/>
        <v>3.6284722222222222E-3</v>
      </c>
      <c r="S148" s="23">
        <f ca="1">VLOOKUP(inscript!A148,INDIRECT(CONCATENATE("'c",G148,"'!E:G")),3,0)</f>
        <v>3.6284722222222222E-3</v>
      </c>
    </row>
    <row r="149" spans="1:19" ht="15" customHeight="1" x14ac:dyDescent="0.3">
      <c r="A149" s="18">
        <v>148</v>
      </c>
      <c r="B149" s="19" t="s">
        <v>693</v>
      </c>
      <c r="C149" s="19" t="s">
        <v>569</v>
      </c>
      <c r="D149" s="20">
        <v>41979</v>
      </c>
      <c r="E149" s="21" t="s">
        <v>274</v>
      </c>
      <c r="F149" s="18">
        <f t="shared" si="12"/>
        <v>2</v>
      </c>
      <c r="G149" s="22">
        <v>4</v>
      </c>
      <c r="H149" s="21"/>
      <c r="I149" s="18" t="str">
        <f t="shared" ca="1" si="13"/>
        <v/>
      </c>
      <c r="J149" s="18">
        <f t="shared" ca="1" si="14"/>
        <v>1</v>
      </c>
      <c r="K149" s="18" t="str">
        <f t="shared" ca="1" si="15"/>
        <v>5 C</v>
      </c>
      <c r="L149" s="23">
        <f t="shared" ca="1" si="16"/>
        <v>5.9085648148148144E-3</v>
      </c>
      <c r="S149" s="23">
        <f ca="1">VLOOKUP(inscript!A149,INDIRECT(CONCATENATE("'c",G149,"'!E:G")),3,0)</f>
        <v>5.9085648148148144E-3</v>
      </c>
    </row>
    <row r="150" spans="1:19" ht="15" customHeight="1" x14ac:dyDescent="0.3">
      <c r="A150" s="18">
        <v>149</v>
      </c>
      <c r="B150" s="19" t="s">
        <v>68</v>
      </c>
      <c r="C150" s="19" t="s">
        <v>69</v>
      </c>
      <c r="D150" s="20">
        <v>41700</v>
      </c>
      <c r="E150" s="21" t="s">
        <v>274</v>
      </c>
      <c r="F150" s="18">
        <f t="shared" si="12"/>
        <v>1</v>
      </c>
      <c r="G150" s="22">
        <v>3</v>
      </c>
      <c r="H150" s="21"/>
      <c r="I150" s="18" t="str">
        <f t="shared" ca="1" si="13"/>
        <v/>
      </c>
      <c r="J150" s="18">
        <f t="shared" ca="1" si="14"/>
        <v>1</v>
      </c>
      <c r="K150" s="18" t="str">
        <f t="shared" ca="1" si="15"/>
        <v>5 C</v>
      </c>
      <c r="L150" s="23">
        <f t="shared" ca="1" si="16"/>
        <v>3.8425925925925923E-3</v>
      </c>
      <c r="S150" s="23">
        <f ca="1">VLOOKUP(inscript!A150,INDIRECT(CONCATENATE("'c",G150,"'!E:G")),3,0)</f>
        <v>3.8425925925925923E-3</v>
      </c>
    </row>
    <row r="151" spans="1:19" ht="15" customHeight="1" x14ac:dyDescent="0.3">
      <c r="A151" s="18">
        <v>150</v>
      </c>
      <c r="B151" s="19" t="s">
        <v>103</v>
      </c>
      <c r="C151" s="19" t="s">
        <v>104</v>
      </c>
      <c r="D151" s="20">
        <v>41788</v>
      </c>
      <c r="E151" s="21" t="s">
        <v>274</v>
      </c>
      <c r="F151" s="18">
        <f t="shared" si="12"/>
        <v>1</v>
      </c>
      <c r="G151" s="22">
        <v>3</v>
      </c>
      <c r="H151" s="21"/>
      <c r="I151" s="18" t="str">
        <f t="shared" ca="1" si="13"/>
        <v/>
      </c>
      <c r="J151" s="18">
        <f t="shared" ca="1" si="14"/>
        <v>1</v>
      </c>
      <c r="K151" s="18" t="str">
        <f t="shared" ca="1" si="15"/>
        <v>5 C</v>
      </c>
      <c r="L151" s="23">
        <f t="shared" ca="1" si="16"/>
        <v>6.2037037037037043E-3</v>
      </c>
      <c r="S151" s="23">
        <f ca="1">VLOOKUP(inscript!A151,INDIRECT(CONCATENATE("'c",G151,"'!E:G")),3,0)</f>
        <v>6.2037037037037043E-3</v>
      </c>
    </row>
    <row r="152" spans="1:19" ht="15" customHeight="1" x14ac:dyDescent="0.3">
      <c r="A152" s="18">
        <v>151</v>
      </c>
      <c r="B152" s="19" t="s">
        <v>70</v>
      </c>
      <c r="C152" s="30" t="s">
        <v>71</v>
      </c>
      <c r="D152" s="20">
        <v>41804</v>
      </c>
      <c r="E152" s="21" t="s">
        <v>274</v>
      </c>
      <c r="F152" s="18">
        <f t="shared" si="12"/>
        <v>1</v>
      </c>
      <c r="G152" s="22">
        <v>3</v>
      </c>
      <c r="H152" s="21"/>
      <c r="I152" s="18" t="str">
        <f t="shared" ca="1" si="13"/>
        <v/>
      </c>
      <c r="J152" s="18">
        <f t="shared" ca="1" si="14"/>
        <v>1</v>
      </c>
      <c r="K152" s="18" t="str">
        <f t="shared" ca="1" si="15"/>
        <v>5 C</v>
      </c>
      <c r="L152" s="23">
        <f t="shared" ca="1" si="16"/>
        <v>4.386574074074074E-3</v>
      </c>
      <c r="S152" s="23">
        <f ca="1">VLOOKUP(inscript!A152,INDIRECT(CONCATENATE("'c",G152,"'!E:G")),3,0)</f>
        <v>4.386574074074074E-3</v>
      </c>
    </row>
    <row r="153" spans="1:19" ht="15" customHeight="1" x14ac:dyDescent="0.3">
      <c r="A153" s="18">
        <v>152</v>
      </c>
      <c r="B153" s="19" t="s">
        <v>630</v>
      </c>
      <c r="C153" s="19" t="s">
        <v>631</v>
      </c>
      <c r="D153" s="20">
        <v>41851</v>
      </c>
      <c r="E153" s="21" t="s">
        <v>274</v>
      </c>
      <c r="F153" s="18">
        <f t="shared" si="12"/>
        <v>1</v>
      </c>
      <c r="G153" s="22">
        <v>3</v>
      </c>
      <c r="H153" s="21"/>
      <c r="I153" s="18" t="str">
        <f t="shared" ca="1" si="13"/>
        <v/>
      </c>
      <c r="J153" s="18">
        <f t="shared" ca="1" si="14"/>
        <v>1</v>
      </c>
      <c r="K153" s="18" t="str">
        <f t="shared" ca="1" si="15"/>
        <v>5 C</v>
      </c>
      <c r="L153" s="23">
        <f t="shared" ca="1" si="16"/>
        <v>6.7708333333333336E-3</v>
      </c>
      <c r="S153" s="23">
        <f ca="1">VLOOKUP(inscript!A153,INDIRECT(CONCATENATE("'c",G153,"'!E:G")),3,0)</f>
        <v>6.7708333333333336E-3</v>
      </c>
    </row>
    <row r="154" spans="1:19" ht="15" customHeight="1" x14ac:dyDescent="0.3">
      <c r="A154" s="18">
        <v>153</v>
      </c>
      <c r="B154" s="19" t="s">
        <v>203</v>
      </c>
      <c r="C154" s="19" t="s">
        <v>204</v>
      </c>
      <c r="D154" s="20">
        <v>41679</v>
      </c>
      <c r="E154" s="21" t="s">
        <v>274</v>
      </c>
      <c r="F154" s="18">
        <f t="shared" si="12"/>
        <v>2</v>
      </c>
      <c r="G154" s="22">
        <v>4</v>
      </c>
      <c r="H154" s="21" t="s">
        <v>7</v>
      </c>
      <c r="I154" s="18" t="str">
        <f t="shared" ca="1" si="13"/>
        <v/>
      </c>
      <c r="J154" s="18">
        <f t="shared" ca="1" si="14"/>
        <v>0</v>
      </c>
      <c r="K154" s="18" t="str">
        <f t="shared" ca="1" si="15"/>
        <v/>
      </c>
      <c r="L154" s="23" t="e">
        <f t="shared" ca="1" si="16"/>
        <v>#N/A</v>
      </c>
      <c r="S154" s="23" t="e">
        <f ca="1">VLOOKUP(inscript!A154,INDIRECT(CONCATENATE("'c",G154,"'!E:G")),3,0)</f>
        <v>#N/A</v>
      </c>
    </row>
    <row r="155" spans="1:19" ht="15" customHeight="1" x14ac:dyDescent="0.3">
      <c r="A155" s="18">
        <v>154</v>
      </c>
      <c r="B155" s="19" t="s">
        <v>85</v>
      </c>
      <c r="C155" s="19" t="s">
        <v>86</v>
      </c>
      <c r="D155" s="20">
        <v>41874</v>
      </c>
      <c r="E155" s="21" t="s">
        <v>274</v>
      </c>
      <c r="F155" s="18">
        <f t="shared" si="12"/>
        <v>1</v>
      </c>
      <c r="G155" s="22">
        <v>3</v>
      </c>
      <c r="H155" s="21"/>
      <c r="I155" s="18" t="str">
        <f t="shared" ca="1" si="13"/>
        <v>ABS</v>
      </c>
      <c r="J155" s="18">
        <f t="shared" ca="1" si="14"/>
        <v>0</v>
      </c>
      <c r="K155" s="18" t="str">
        <f t="shared" ca="1" si="15"/>
        <v>5 C</v>
      </c>
      <c r="L155" s="23">
        <f t="shared" ca="1" si="16"/>
        <v>6.9444444444444441E-3</v>
      </c>
      <c r="S155" s="23" t="e">
        <f ca="1">VLOOKUP(inscript!A155,INDIRECT(CONCATENATE("'c",G155,"'!E:G")),3,0)</f>
        <v>#N/A</v>
      </c>
    </row>
    <row r="156" spans="1:19" ht="15" customHeight="1" x14ac:dyDescent="0.3">
      <c r="A156" s="18">
        <v>155</v>
      </c>
      <c r="B156" s="19" t="s">
        <v>30</v>
      </c>
      <c r="C156" s="19" t="s">
        <v>31</v>
      </c>
      <c r="D156" s="20">
        <v>41769</v>
      </c>
      <c r="E156" s="21" t="s">
        <v>274</v>
      </c>
      <c r="F156" s="18">
        <f t="shared" si="12"/>
        <v>1</v>
      </c>
      <c r="G156" s="22">
        <v>3</v>
      </c>
      <c r="H156" s="21"/>
      <c r="I156" s="18" t="str">
        <f t="shared" ca="1" si="13"/>
        <v/>
      </c>
      <c r="J156" s="18">
        <f t="shared" ca="1" si="14"/>
        <v>1</v>
      </c>
      <c r="K156" s="18" t="str">
        <f t="shared" ca="1" si="15"/>
        <v>5 C</v>
      </c>
      <c r="L156" s="23">
        <f t="shared" ca="1" si="16"/>
        <v>5.8564814814814825E-3</v>
      </c>
      <c r="S156" s="23">
        <f ca="1">VLOOKUP(inscript!A156,INDIRECT(CONCATENATE("'c",G156,"'!E:G")),3,0)</f>
        <v>5.8564814814814825E-3</v>
      </c>
    </row>
    <row r="157" spans="1:19" ht="15" customHeight="1" x14ac:dyDescent="0.3">
      <c r="A157" s="18">
        <v>156</v>
      </c>
      <c r="B157" s="19" t="s">
        <v>186</v>
      </c>
      <c r="C157" s="19" t="s">
        <v>187</v>
      </c>
      <c r="D157" s="20">
        <v>41908</v>
      </c>
      <c r="E157" s="21" t="s">
        <v>274</v>
      </c>
      <c r="F157" s="18">
        <f t="shared" si="12"/>
        <v>2</v>
      </c>
      <c r="G157" s="22">
        <v>4</v>
      </c>
      <c r="H157" s="21"/>
      <c r="I157" s="18" t="str">
        <f t="shared" ca="1" si="13"/>
        <v/>
      </c>
      <c r="J157" s="18">
        <f t="shared" ca="1" si="14"/>
        <v>1</v>
      </c>
      <c r="K157" s="18" t="str">
        <f t="shared" ca="1" si="15"/>
        <v>5 C</v>
      </c>
      <c r="L157" s="23">
        <f t="shared" ca="1" si="16"/>
        <v>3.9641203703703705E-3</v>
      </c>
      <c r="S157" s="23">
        <f ca="1">VLOOKUP(inscript!A157,INDIRECT(CONCATENATE("'c",G157,"'!E:G")),3,0)</f>
        <v>3.9641203703703705E-3</v>
      </c>
    </row>
    <row r="158" spans="1:19" ht="15" customHeight="1" x14ac:dyDescent="0.3">
      <c r="A158" s="18">
        <v>157</v>
      </c>
      <c r="B158" s="19" t="s">
        <v>87</v>
      </c>
      <c r="C158" s="19" t="s">
        <v>88</v>
      </c>
      <c r="D158" s="20">
        <v>41778</v>
      </c>
      <c r="E158" s="21" t="s">
        <v>274</v>
      </c>
      <c r="F158" s="18">
        <f t="shared" si="12"/>
        <v>1</v>
      </c>
      <c r="G158" s="22">
        <v>3</v>
      </c>
      <c r="H158" s="21"/>
      <c r="I158" s="18" t="str">
        <f t="shared" ca="1" si="13"/>
        <v/>
      </c>
      <c r="J158" s="18">
        <f t="shared" ca="1" si="14"/>
        <v>1</v>
      </c>
      <c r="K158" s="18" t="str">
        <f t="shared" ca="1" si="15"/>
        <v>5 C</v>
      </c>
      <c r="L158" s="23">
        <f t="shared" ca="1" si="16"/>
        <v>5.0231481481481481E-3</v>
      </c>
      <c r="S158" s="23">
        <f ca="1">VLOOKUP(inscript!A158,INDIRECT(CONCATENATE("'c",G158,"'!E:G")),3,0)</f>
        <v>5.0231481481481481E-3</v>
      </c>
    </row>
    <row r="159" spans="1:19" ht="15" customHeight="1" x14ac:dyDescent="0.3">
      <c r="A159" s="18">
        <v>158</v>
      </c>
      <c r="B159" s="19" t="s">
        <v>89</v>
      </c>
      <c r="C159" s="19" t="s">
        <v>90</v>
      </c>
      <c r="D159" s="20">
        <v>41710</v>
      </c>
      <c r="E159" s="21" t="s">
        <v>274</v>
      </c>
      <c r="F159" s="18">
        <f t="shared" si="12"/>
        <v>1</v>
      </c>
      <c r="G159" s="22">
        <v>3</v>
      </c>
      <c r="H159" s="21"/>
      <c r="I159" s="18" t="str">
        <f t="shared" ca="1" si="13"/>
        <v/>
      </c>
      <c r="J159" s="18">
        <f t="shared" ca="1" si="14"/>
        <v>1</v>
      </c>
      <c r="K159" s="18" t="str">
        <f t="shared" ca="1" si="15"/>
        <v>5 C</v>
      </c>
      <c r="L159" s="23">
        <f t="shared" ca="1" si="16"/>
        <v>4.9074074074074072E-3</v>
      </c>
      <c r="S159" s="23">
        <f ca="1">VLOOKUP(inscript!A159,INDIRECT(CONCATENATE("'c",G159,"'!E:G")),3,0)</f>
        <v>4.9074074074074072E-3</v>
      </c>
    </row>
    <row r="160" spans="1:19" ht="15" customHeight="1" x14ac:dyDescent="0.3">
      <c r="A160" s="18">
        <v>159</v>
      </c>
      <c r="B160" s="19" t="s">
        <v>74</v>
      </c>
      <c r="C160" s="19" t="s">
        <v>75</v>
      </c>
      <c r="D160" s="20">
        <v>41700</v>
      </c>
      <c r="E160" s="21" t="s">
        <v>274</v>
      </c>
      <c r="F160" s="18">
        <f t="shared" si="12"/>
        <v>1</v>
      </c>
      <c r="G160" s="22">
        <v>3</v>
      </c>
      <c r="H160" s="21"/>
      <c r="I160" s="18" t="str">
        <f t="shared" ca="1" si="13"/>
        <v/>
      </c>
      <c r="J160" s="18">
        <f t="shared" ca="1" si="14"/>
        <v>1</v>
      </c>
      <c r="K160" s="18" t="str">
        <f t="shared" ca="1" si="15"/>
        <v>5 C</v>
      </c>
      <c r="L160" s="23">
        <f t="shared" ca="1" si="16"/>
        <v>4.3055555555555555E-3</v>
      </c>
      <c r="S160" s="23">
        <f ca="1">VLOOKUP(inscript!A160,INDIRECT(CONCATENATE("'c",G160,"'!E:G")),3,0)</f>
        <v>4.3055555555555555E-3</v>
      </c>
    </row>
    <row r="161" spans="1:19" ht="15" customHeight="1" x14ac:dyDescent="0.3">
      <c r="A161" s="18">
        <v>160</v>
      </c>
      <c r="B161" s="19" t="s">
        <v>188</v>
      </c>
      <c r="C161" s="19" t="s">
        <v>189</v>
      </c>
      <c r="D161" s="20">
        <v>41850</v>
      </c>
      <c r="E161" s="21" t="s">
        <v>300</v>
      </c>
      <c r="F161" s="18">
        <f t="shared" si="12"/>
        <v>2</v>
      </c>
      <c r="G161" s="22">
        <v>4</v>
      </c>
      <c r="H161" s="21"/>
      <c r="I161" s="18" t="str">
        <f t="shared" ca="1" si="13"/>
        <v/>
      </c>
      <c r="J161" s="18">
        <f t="shared" ca="1" si="14"/>
        <v>1</v>
      </c>
      <c r="K161" s="18" t="str">
        <f t="shared" ca="1" si="15"/>
        <v>5 D</v>
      </c>
      <c r="L161" s="23">
        <f t="shared" ca="1" si="16"/>
        <v>4.3287037037037035E-3</v>
      </c>
      <c r="S161" s="23">
        <f ca="1">VLOOKUP(inscript!A161,INDIRECT(CONCATENATE("'c",G161,"'!E:G")),3,0)</f>
        <v>4.3287037037037035E-3</v>
      </c>
    </row>
    <row r="162" spans="1:19" ht="15" customHeight="1" x14ac:dyDescent="0.3">
      <c r="A162" s="18">
        <v>161</v>
      </c>
      <c r="B162" s="19" t="s">
        <v>173</v>
      </c>
      <c r="C162" s="19" t="s">
        <v>174</v>
      </c>
      <c r="D162" s="20">
        <v>41725</v>
      </c>
      <c r="E162" s="21" t="s">
        <v>300</v>
      </c>
      <c r="F162" s="18">
        <f t="shared" si="12"/>
        <v>2</v>
      </c>
      <c r="G162" s="22">
        <v>4</v>
      </c>
      <c r="H162" s="21"/>
      <c r="I162" s="18" t="str">
        <f t="shared" ca="1" si="13"/>
        <v/>
      </c>
      <c r="J162" s="18">
        <f t="shared" ca="1" si="14"/>
        <v>1</v>
      </c>
      <c r="K162" s="18" t="str">
        <f t="shared" ca="1" si="15"/>
        <v>5 D</v>
      </c>
      <c r="L162" s="23">
        <f t="shared" ca="1" si="16"/>
        <v>6.2326388888888883E-3</v>
      </c>
      <c r="S162" s="23">
        <f ca="1">VLOOKUP(inscript!A162,INDIRECT(CONCATENATE("'c",G162,"'!E:G")),3,0)</f>
        <v>6.2326388888888883E-3</v>
      </c>
    </row>
    <row r="163" spans="1:19" ht="15" customHeight="1" x14ac:dyDescent="0.3">
      <c r="A163" s="18">
        <v>162</v>
      </c>
      <c r="B163" s="19" t="s">
        <v>147</v>
      </c>
      <c r="C163" s="19" t="s">
        <v>148</v>
      </c>
      <c r="D163" s="20">
        <v>41722</v>
      </c>
      <c r="E163" s="21" t="s">
        <v>300</v>
      </c>
      <c r="F163" s="18">
        <f t="shared" si="12"/>
        <v>2</v>
      </c>
      <c r="G163" s="22">
        <v>4</v>
      </c>
      <c r="H163" s="21"/>
      <c r="I163" s="18" t="str">
        <f t="shared" ca="1" si="13"/>
        <v>ABS</v>
      </c>
      <c r="J163" s="18">
        <f t="shared" ca="1" si="14"/>
        <v>0</v>
      </c>
      <c r="K163" s="18" t="str">
        <f t="shared" ca="1" si="15"/>
        <v>5 D</v>
      </c>
      <c r="L163" s="23">
        <f t="shared" ca="1" si="16"/>
        <v>9.3055555555555548E-3</v>
      </c>
      <c r="S163" s="23" t="e">
        <f ca="1">VLOOKUP(inscript!A163,INDIRECT(CONCATENATE("'c",G163,"'!E:G")),3,0)</f>
        <v>#N/A</v>
      </c>
    </row>
    <row r="164" spans="1:19" ht="15" customHeight="1" x14ac:dyDescent="0.3">
      <c r="A164" s="18">
        <v>163</v>
      </c>
      <c r="B164" s="19" t="s">
        <v>694</v>
      </c>
      <c r="C164" s="19" t="s">
        <v>695</v>
      </c>
      <c r="D164" s="20">
        <v>41641</v>
      </c>
      <c r="E164" s="21" t="s">
        <v>300</v>
      </c>
      <c r="F164" s="18">
        <f t="shared" si="12"/>
        <v>2</v>
      </c>
      <c r="G164" s="22">
        <v>4</v>
      </c>
      <c r="H164" s="21"/>
      <c r="I164" s="18" t="str">
        <f t="shared" ca="1" si="13"/>
        <v>ABS</v>
      </c>
      <c r="J164" s="18">
        <f t="shared" ca="1" si="14"/>
        <v>0</v>
      </c>
      <c r="K164" s="18" t="str">
        <f t="shared" ca="1" si="15"/>
        <v>5 D</v>
      </c>
      <c r="L164" s="23">
        <f t="shared" ca="1" si="16"/>
        <v>9.3055555555555548E-3</v>
      </c>
      <c r="S164" s="23" t="e">
        <f ca="1">VLOOKUP(inscript!A164,INDIRECT(CONCATENATE("'c",G164,"'!E:G")),3,0)</f>
        <v>#N/A</v>
      </c>
    </row>
    <row r="165" spans="1:19" ht="15" customHeight="1" x14ac:dyDescent="0.3">
      <c r="A165" s="18">
        <v>164</v>
      </c>
      <c r="B165" s="19" t="s">
        <v>76</v>
      </c>
      <c r="C165" s="19" t="s">
        <v>77</v>
      </c>
      <c r="D165" s="20">
        <v>41914</v>
      </c>
      <c r="E165" s="21" t="s">
        <v>300</v>
      </c>
      <c r="F165" s="18">
        <f t="shared" si="12"/>
        <v>1</v>
      </c>
      <c r="G165" s="22">
        <v>3</v>
      </c>
      <c r="H165" s="21"/>
      <c r="I165" s="18" t="str">
        <f t="shared" ca="1" si="13"/>
        <v>ABS</v>
      </c>
      <c r="J165" s="18">
        <f t="shared" ca="1" si="14"/>
        <v>0</v>
      </c>
      <c r="K165" s="18" t="str">
        <f t="shared" ca="1" si="15"/>
        <v>5 D</v>
      </c>
      <c r="L165" s="23">
        <f t="shared" ca="1" si="16"/>
        <v>6.9444444444444441E-3</v>
      </c>
      <c r="S165" s="23" t="e">
        <f ca="1">VLOOKUP(inscript!A165,INDIRECT(CONCATENATE("'c",G165,"'!E:G")),3,0)</f>
        <v>#N/A</v>
      </c>
    </row>
    <row r="166" spans="1:19" ht="15" customHeight="1" x14ac:dyDescent="0.3">
      <c r="A166" s="18">
        <v>165</v>
      </c>
      <c r="B166" s="19" t="s">
        <v>190</v>
      </c>
      <c r="C166" s="19" t="s">
        <v>191</v>
      </c>
      <c r="D166" s="20">
        <v>41977</v>
      </c>
      <c r="E166" s="21" t="s">
        <v>300</v>
      </c>
      <c r="F166" s="18">
        <f t="shared" si="12"/>
        <v>2</v>
      </c>
      <c r="G166" s="22">
        <v>4</v>
      </c>
      <c r="H166" s="21"/>
      <c r="I166" s="18" t="str">
        <f t="shared" ca="1" si="13"/>
        <v>ABS</v>
      </c>
      <c r="J166" s="18">
        <f t="shared" ca="1" si="14"/>
        <v>0</v>
      </c>
      <c r="K166" s="18" t="str">
        <f t="shared" ca="1" si="15"/>
        <v>5 D</v>
      </c>
      <c r="L166" s="23">
        <f t="shared" ca="1" si="16"/>
        <v>9.3055555555555548E-3</v>
      </c>
      <c r="S166" s="23" t="e">
        <f ca="1">VLOOKUP(inscript!A166,INDIRECT(CONCATENATE("'c",G166,"'!E:G")),3,0)</f>
        <v>#N/A</v>
      </c>
    </row>
    <row r="167" spans="1:19" ht="15" customHeight="1" x14ac:dyDescent="0.3">
      <c r="A167" s="18">
        <v>166</v>
      </c>
      <c r="B167" s="19" t="s">
        <v>18</v>
      </c>
      <c r="C167" s="19" t="s">
        <v>19</v>
      </c>
      <c r="D167" s="20">
        <v>41711</v>
      </c>
      <c r="E167" s="21" t="s">
        <v>300</v>
      </c>
      <c r="F167" s="18">
        <f t="shared" si="12"/>
        <v>1</v>
      </c>
      <c r="G167" s="22">
        <v>3</v>
      </c>
      <c r="H167" s="21"/>
      <c r="I167" s="18" t="str">
        <f t="shared" ca="1" si="13"/>
        <v/>
      </c>
      <c r="J167" s="18">
        <f t="shared" ca="1" si="14"/>
        <v>1</v>
      </c>
      <c r="K167" s="18" t="str">
        <f t="shared" ca="1" si="15"/>
        <v>5 D</v>
      </c>
      <c r="L167" s="23">
        <f t="shared" ca="1" si="16"/>
        <v>4.2245370370370371E-3</v>
      </c>
      <c r="S167" s="23">
        <f ca="1">VLOOKUP(inscript!A167,INDIRECT(CONCATENATE("'c",G167,"'!E:G")),3,0)</f>
        <v>4.2245370370370371E-3</v>
      </c>
    </row>
    <row r="168" spans="1:19" ht="15" customHeight="1" x14ac:dyDescent="0.3">
      <c r="A168" s="18">
        <v>167</v>
      </c>
      <c r="B168" s="19" t="s">
        <v>192</v>
      </c>
      <c r="C168" s="19" t="s">
        <v>170</v>
      </c>
      <c r="D168" s="20">
        <v>41765</v>
      </c>
      <c r="E168" s="21" t="s">
        <v>300</v>
      </c>
      <c r="F168" s="18">
        <f t="shared" si="12"/>
        <v>2</v>
      </c>
      <c r="G168" s="22">
        <v>4</v>
      </c>
      <c r="H168" s="21"/>
      <c r="I168" s="18" t="str">
        <f t="shared" ca="1" si="13"/>
        <v>ABS</v>
      </c>
      <c r="J168" s="18">
        <f t="shared" ca="1" si="14"/>
        <v>0</v>
      </c>
      <c r="K168" s="18" t="str">
        <f t="shared" ca="1" si="15"/>
        <v>5 D</v>
      </c>
      <c r="L168" s="23">
        <f t="shared" ca="1" si="16"/>
        <v>9.3055555555555548E-3</v>
      </c>
      <c r="S168" s="23" t="e">
        <f ca="1">VLOOKUP(inscript!A168,INDIRECT(CONCATENATE("'c",G168,"'!E:G")),3,0)</f>
        <v>#N/A</v>
      </c>
    </row>
    <row r="169" spans="1:19" ht="15" customHeight="1" x14ac:dyDescent="0.3">
      <c r="A169" s="18">
        <v>168</v>
      </c>
      <c r="B169" s="19" t="s">
        <v>696</v>
      </c>
      <c r="C169" s="19" t="s">
        <v>138</v>
      </c>
      <c r="D169" s="20">
        <v>41774</v>
      </c>
      <c r="E169" s="21" t="s">
        <v>300</v>
      </c>
      <c r="F169" s="18">
        <f t="shared" si="12"/>
        <v>2</v>
      </c>
      <c r="G169" s="22">
        <v>4</v>
      </c>
      <c r="H169" s="21"/>
      <c r="I169" s="18" t="str">
        <f t="shared" ca="1" si="13"/>
        <v/>
      </c>
      <c r="J169" s="18">
        <f t="shared" ca="1" si="14"/>
        <v>1</v>
      </c>
      <c r="K169" s="18" t="str">
        <f t="shared" ca="1" si="15"/>
        <v>5 D</v>
      </c>
      <c r="L169" s="23">
        <f t="shared" ca="1" si="16"/>
        <v>6.2615740740740748E-3</v>
      </c>
      <c r="S169" s="23">
        <f ca="1">VLOOKUP(inscript!A169,INDIRECT(CONCATENATE("'c",G169,"'!E:G")),3,0)</f>
        <v>6.2615740740740748E-3</v>
      </c>
    </row>
    <row r="170" spans="1:19" ht="15" customHeight="1" x14ac:dyDescent="0.3">
      <c r="A170" s="18">
        <v>169</v>
      </c>
      <c r="B170" s="19" t="s">
        <v>195</v>
      </c>
      <c r="C170" s="19" t="s">
        <v>170</v>
      </c>
      <c r="D170" s="20">
        <v>41877</v>
      </c>
      <c r="E170" s="21" t="s">
        <v>300</v>
      </c>
      <c r="F170" s="18">
        <f t="shared" si="12"/>
        <v>2</v>
      </c>
      <c r="G170" s="22">
        <v>4</v>
      </c>
      <c r="H170" s="21"/>
      <c r="I170" s="18" t="str">
        <f t="shared" ca="1" si="13"/>
        <v/>
      </c>
      <c r="J170" s="18">
        <f t="shared" ca="1" si="14"/>
        <v>1</v>
      </c>
      <c r="K170" s="18" t="str">
        <f t="shared" ca="1" si="15"/>
        <v>5 D</v>
      </c>
      <c r="L170" s="23">
        <f t="shared" ca="1" si="16"/>
        <v>5.8159722222222224E-3</v>
      </c>
      <c r="S170" s="23">
        <f ca="1">VLOOKUP(inscript!A170,INDIRECT(CONCATENATE("'c",G170,"'!E:G")),3,0)</f>
        <v>5.8159722222222224E-3</v>
      </c>
    </row>
    <row r="171" spans="1:19" ht="15" customHeight="1" x14ac:dyDescent="0.3">
      <c r="A171" s="18">
        <v>170</v>
      </c>
      <c r="B171" s="19" t="s">
        <v>61</v>
      </c>
      <c r="C171" s="19" t="s">
        <v>62</v>
      </c>
      <c r="D171" s="20">
        <v>41821</v>
      </c>
      <c r="E171" s="21" t="s">
        <v>300</v>
      </c>
      <c r="F171" s="18">
        <f t="shared" si="12"/>
        <v>1</v>
      </c>
      <c r="G171" s="22">
        <v>3</v>
      </c>
      <c r="H171" s="21"/>
      <c r="I171" s="18" t="str">
        <f t="shared" ca="1" si="13"/>
        <v/>
      </c>
      <c r="J171" s="18">
        <f t="shared" ca="1" si="14"/>
        <v>1</v>
      </c>
      <c r="K171" s="18" t="str">
        <f t="shared" ca="1" si="15"/>
        <v>5 D</v>
      </c>
      <c r="L171" s="23">
        <f t="shared" ca="1" si="16"/>
        <v>3.7615740740740739E-3</v>
      </c>
      <c r="S171" s="23">
        <f ca="1">VLOOKUP(inscript!A171,INDIRECT(CONCATENATE("'c",G171,"'!E:G")),3,0)</f>
        <v>3.7615740740740739E-3</v>
      </c>
    </row>
    <row r="172" spans="1:19" ht="15" customHeight="1" x14ac:dyDescent="0.3">
      <c r="A172" s="18">
        <v>171</v>
      </c>
      <c r="B172" s="19" t="s">
        <v>95</v>
      </c>
      <c r="C172" s="19" t="s">
        <v>96</v>
      </c>
      <c r="D172" s="20">
        <v>41982</v>
      </c>
      <c r="E172" s="21" t="s">
        <v>300</v>
      </c>
      <c r="F172" s="18">
        <f t="shared" si="12"/>
        <v>1</v>
      </c>
      <c r="G172" s="22">
        <v>3</v>
      </c>
      <c r="H172" s="21"/>
      <c r="I172" s="18" t="str">
        <f t="shared" ca="1" si="13"/>
        <v>ABS</v>
      </c>
      <c r="J172" s="18">
        <f t="shared" ca="1" si="14"/>
        <v>0</v>
      </c>
      <c r="K172" s="18" t="str">
        <f t="shared" ca="1" si="15"/>
        <v>5 D</v>
      </c>
      <c r="L172" s="23">
        <f t="shared" ca="1" si="16"/>
        <v>6.9444444444444441E-3</v>
      </c>
      <c r="S172" s="23" t="e">
        <f ca="1">VLOOKUP(inscript!A172,INDIRECT(CONCATENATE("'c",G172,"'!E:G")),3,0)</f>
        <v>#N/A</v>
      </c>
    </row>
    <row r="173" spans="1:19" ht="15" customHeight="1" x14ac:dyDescent="0.3">
      <c r="A173" s="18">
        <v>172</v>
      </c>
      <c r="B173" s="19" t="s">
        <v>697</v>
      </c>
      <c r="C173" s="19" t="s">
        <v>698</v>
      </c>
      <c r="D173" s="20">
        <v>41478</v>
      </c>
      <c r="E173" s="21" t="s">
        <v>300</v>
      </c>
      <c r="F173" s="18">
        <f t="shared" si="12"/>
        <v>2</v>
      </c>
      <c r="G173" s="22">
        <v>4</v>
      </c>
      <c r="H173" s="21"/>
      <c r="I173" s="18" t="str">
        <f t="shared" ca="1" si="13"/>
        <v/>
      </c>
      <c r="J173" s="18">
        <f t="shared" ca="1" si="14"/>
        <v>1</v>
      </c>
      <c r="K173" s="18" t="str">
        <f t="shared" ca="1" si="15"/>
        <v>5 D</v>
      </c>
      <c r="L173" s="23">
        <f t="shared" ca="1" si="16"/>
        <v>4.0624999999999993E-3</v>
      </c>
      <c r="S173" s="23">
        <f ca="1">VLOOKUP(inscript!A173,INDIRECT(CONCATENATE("'c",G173,"'!E:G")),3,0)</f>
        <v>4.0624999999999993E-3</v>
      </c>
    </row>
    <row r="174" spans="1:19" ht="15" customHeight="1" x14ac:dyDescent="0.3">
      <c r="A174" s="18">
        <v>173</v>
      </c>
      <c r="B174" s="19" t="s">
        <v>162</v>
      </c>
      <c r="C174" s="19" t="s">
        <v>163</v>
      </c>
      <c r="D174" s="20">
        <v>41913</v>
      </c>
      <c r="E174" s="21" t="s">
        <v>300</v>
      </c>
      <c r="F174" s="18">
        <f t="shared" si="12"/>
        <v>2</v>
      </c>
      <c r="G174" s="22">
        <v>4</v>
      </c>
      <c r="H174" s="21"/>
      <c r="I174" s="18" t="str">
        <f t="shared" ca="1" si="13"/>
        <v>ABS</v>
      </c>
      <c r="J174" s="18">
        <f t="shared" ca="1" si="14"/>
        <v>0</v>
      </c>
      <c r="K174" s="18" t="str">
        <f t="shared" ca="1" si="15"/>
        <v>5 D</v>
      </c>
      <c r="L174" s="23">
        <f t="shared" ca="1" si="16"/>
        <v>9.3055555555555548E-3</v>
      </c>
      <c r="S174" s="23" t="e">
        <f ca="1">VLOOKUP(inscript!A174,INDIRECT(CONCATENATE("'c",G174,"'!E:G")),3,0)</f>
        <v>#N/A</v>
      </c>
    </row>
    <row r="175" spans="1:19" ht="15" customHeight="1" x14ac:dyDescent="0.3">
      <c r="A175" s="18">
        <v>174</v>
      </c>
      <c r="B175" s="19" t="s">
        <v>26</v>
      </c>
      <c r="C175" s="19" t="s">
        <v>27</v>
      </c>
      <c r="D175" s="20">
        <v>41961</v>
      </c>
      <c r="E175" s="21" t="s">
        <v>300</v>
      </c>
      <c r="F175" s="18">
        <f t="shared" si="12"/>
        <v>1</v>
      </c>
      <c r="G175" s="22">
        <v>3</v>
      </c>
      <c r="H175" s="21"/>
      <c r="I175" s="18" t="str">
        <f t="shared" ca="1" si="13"/>
        <v/>
      </c>
      <c r="J175" s="18">
        <f t="shared" ca="1" si="14"/>
        <v>1</v>
      </c>
      <c r="K175" s="18" t="str">
        <f t="shared" ca="1" si="15"/>
        <v>5 D</v>
      </c>
      <c r="L175" s="23">
        <f t="shared" ca="1" si="16"/>
        <v>5.185185185185185E-3</v>
      </c>
      <c r="S175" s="23">
        <f ca="1">VLOOKUP(inscript!A175,INDIRECT(CONCATENATE("'c",G175,"'!E:G")),3,0)</f>
        <v>5.185185185185185E-3</v>
      </c>
    </row>
    <row r="176" spans="1:19" ht="15" customHeight="1" x14ac:dyDescent="0.3">
      <c r="A176" s="18">
        <v>175</v>
      </c>
      <c r="B176" s="19" t="s">
        <v>196</v>
      </c>
      <c r="C176" s="19" t="s">
        <v>197</v>
      </c>
      <c r="D176" s="20">
        <v>41816</v>
      </c>
      <c r="E176" s="21" t="s">
        <v>300</v>
      </c>
      <c r="F176" s="18">
        <f t="shared" si="12"/>
        <v>2</v>
      </c>
      <c r="G176" s="22">
        <v>4</v>
      </c>
      <c r="H176" s="21"/>
      <c r="I176" s="18" t="str">
        <f t="shared" ca="1" si="13"/>
        <v/>
      </c>
      <c r="J176" s="18">
        <f t="shared" ca="1" si="14"/>
        <v>1</v>
      </c>
      <c r="K176" s="18" t="str">
        <f t="shared" ca="1" si="15"/>
        <v>5 D</v>
      </c>
      <c r="L176" s="23">
        <f t="shared" ca="1" si="16"/>
        <v>5.4166666666666669E-3</v>
      </c>
      <c r="S176" s="23">
        <f ca="1">VLOOKUP(inscript!A176,INDIRECT(CONCATENATE("'c",G176,"'!E:G")),3,0)</f>
        <v>5.4166666666666669E-3</v>
      </c>
    </row>
    <row r="177" spans="1:19" ht="15" customHeight="1" x14ac:dyDescent="0.3">
      <c r="A177" s="18">
        <v>176</v>
      </c>
      <c r="B177" s="19" t="s">
        <v>198</v>
      </c>
      <c r="C177" s="19" t="s">
        <v>199</v>
      </c>
      <c r="D177" s="20">
        <v>41692</v>
      </c>
      <c r="E177" s="21" t="s">
        <v>300</v>
      </c>
      <c r="F177" s="18">
        <f t="shared" si="12"/>
        <v>2</v>
      </c>
      <c r="G177" s="22">
        <v>4</v>
      </c>
      <c r="H177" s="21"/>
      <c r="I177" s="18" t="str">
        <f t="shared" ca="1" si="13"/>
        <v/>
      </c>
      <c r="J177" s="18">
        <f t="shared" ca="1" si="14"/>
        <v>1</v>
      </c>
      <c r="K177" s="18" t="str">
        <f t="shared" ca="1" si="15"/>
        <v>5 D</v>
      </c>
      <c r="L177" s="23">
        <f t="shared" ca="1" si="16"/>
        <v>5.0231481481481481E-3</v>
      </c>
      <c r="S177" s="23">
        <f ca="1">VLOOKUP(inscript!A177,INDIRECT(CONCATENATE("'c",G177,"'!E:G")),3,0)</f>
        <v>5.0231481481481481E-3</v>
      </c>
    </row>
    <row r="178" spans="1:19" ht="15" customHeight="1" x14ac:dyDescent="0.3">
      <c r="A178" s="18">
        <v>177</v>
      </c>
      <c r="B178" s="19" t="s">
        <v>105</v>
      </c>
      <c r="C178" s="19" t="s">
        <v>106</v>
      </c>
      <c r="D178" s="20">
        <v>41819</v>
      </c>
      <c r="E178" s="21" t="s">
        <v>300</v>
      </c>
      <c r="F178" s="18">
        <f t="shared" si="12"/>
        <v>1</v>
      </c>
      <c r="G178" s="22">
        <v>3</v>
      </c>
      <c r="H178" s="21"/>
      <c r="I178" s="18" t="str">
        <f t="shared" ca="1" si="13"/>
        <v>ABS</v>
      </c>
      <c r="J178" s="18">
        <f t="shared" ca="1" si="14"/>
        <v>0</v>
      </c>
      <c r="K178" s="18" t="str">
        <f t="shared" ca="1" si="15"/>
        <v>5 D</v>
      </c>
      <c r="L178" s="23">
        <f t="shared" ca="1" si="16"/>
        <v>6.9444444444444441E-3</v>
      </c>
      <c r="S178" s="23" t="e">
        <f ca="1">VLOOKUP(inscript!A178,INDIRECT(CONCATENATE("'c",G178,"'!E:G")),3,0)</f>
        <v>#N/A</v>
      </c>
    </row>
    <row r="179" spans="1:19" ht="15" customHeight="1" x14ac:dyDescent="0.3">
      <c r="A179" s="18">
        <v>178</v>
      </c>
      <c r="B179" s="19" t="s">
        <v>200</v>
      </c>
      <c r="C179" s="19" t="s">
        <v>194</v>
      </c>
      <c r="D179" s="20">
        <v>41908</v>
      </c>
      <c r="E179" s="21" t="s">
        <v>300</v>
      </c>
      <c r="F179" s="18">
        <f t="shared" si="12"/>
        <v>2</v>
      </c>
      <c r="G179" s="22">
        <v>4</v>
      </c>
      <c r="H179" s="21"/>
      <c r="I179" s="18" t="str">
        <f t="shared" ca="1" si="13"/>
        <v/>
      </c>
      <c r="J179" s="18">
        <f t="shared" ca="1" si="14"/>
        <v>1</v>
      </c>
      <c r="K179" s="18" t="str">
        <f t="shared" ca="1" si="15"/>
        <v>5 D</v>
      </c>
      <c r="L179" s="23">
        <f t="shared" ca="1" si="16"/>
        <v>4.4155092592592588E-3</v>
      </c>
      <c r="S179" s="23">
        <f ca="1">VLOOKUP(inscript!A179,INDIRECT(CONCATENATE("'c",G179,"'!E:G")),3,0)</f>
        <v>4.4155092592592588E-3</v>
      </c>
    </row>
    <row r="180" spans="1:19" ht="15" customHeight="1" x14ac:dyDescent="0.3">
      <c r="A180" s="18">
        <v>179</v>
      </c>
      <c r="B180" s="31" t="s">
        <v>81</v>
      </c>
      <c r="C180" s="31" t="s">
        <v>82</v>
      </c>
      <c r="D180" s="20">
        <v>41851</v>
      </c>
      <c r="E180" s="32" t="s">
        <v>300</v>
      </c>
      <c r="F180" s="18">
        <f t="shared" si="12"/>
        <v>1</v>
      </c>
      <c r="G180" s="22">
        <v>3</v>
      </c>
      <c r="H180" s="21"/>
      <c r="I180" s="18" t="str">
        <f t="shared" ca="1" si="13"/>
        <v/>
      </c>
      <c r="J180" s="18">
        <f t="shared" ca="1" si="14"/>
        <v>1</v>
      </c>
      <c r="K180" s="18" t="str">
        <f t="shared" ca="1" si="15"/>
        <v>5 D</v>
      </c>
      <c r="L180" s="23">
        <f t="shared" ca="1" si="16"/>
        <v>5.2199074074074066E-3</v>
      </c>
      <c r="S180" s="23">
        <f ca="1">VLOOKUP(inscript!A180,INDIRECT(CONCATENATE("'c",G180,"'!E:G")),3,0)</f>
        <v>5.2199074074074066E-3</v>
      </c>
    </row>
    <row r="181" spans="1:19" ht="15" customHeight="1" x14ac:dyDescent="0.3">
      <c r="A181" s="18">
        <v>180</v>
      </c>
      <c r="B181" s="19" t="s">
        <v>201</v>
      </c>
      <c r="C181" s="19" t="s">
        <v>202</v>
      </c>
      <c r="D181" s="20">
        <v>41664</v>
      </c>
      <c r="E181" s="21" t="s">
        <v>300</v>
      </c>
      <c r="F181" s="18">
        <f t="shared" si="12"/>
        <v>2</v>
      </c>
      <c r="G181" s="22">
        <v>4</v>
      </c>
      <c r="H181" s="21"/>
      <c r="I181" s="18" t="str">
        <f t="shared" ca="1" si="13"/>
        <v/>
      </c>
      <c r="J181" s="18">
        <f t="shared" ca="1" si="14"/>
        <v>1</v>
      </c>
      <c r="K181" s="18" t="str">
        <f t="shared" ca="1" si="15"/>
        <v>5 D</v>
      </c>
      <c r="L181" s="23">
        <f t="shared" ca="1" si="16"/>
        <v>5.7465277777777775E-3</v>
      </c>
      <c r="S181" s="23">
        <f ca="1">VLOOKUP(inscript!A181,INDIRECT(CONCATENATE("'c",G181,"'!E:G")),3,0)</f>
        <v>5.7465277777777775E-3</v>
      </c>
    </row>
    <row r="182" spans="1:19" ht="15" customHeight="1" x14ac:dyDescent="0.3">
      <c r="A182" s="18">
        <v>181</v>
      </c>
      <c r="B182" s="19" t="s">
        <v>699</v>
      </c>
      <c r="C182" s="19" t="s">
        <v>700</v>
      </c>
      <c r="D182" s="20">
        <v>41691</v>
      </c>
      <c r="E182" s="21" t="s">
        <v>300</v>
      </c>
      <c r="F182" s="18">
        <f t="shared" si="12"/>
        <v>2</v>
      </c>
      <c r="G182" s="22">
        <v>4</v>
      </c>
      <c r="H182" s="21"/>
      <c r="I182" s="18" t="str">
        <f t="shared" ca="1" si="13"/>
        <v/>
      </c>
      <c r="J182" s="18">
        <f t="shared" ca="1" si="14"/>
        <v>1</v>
      </c>
      <c r="K182" s="18" t="str">
        <f t="shared" ca="1" si="15"/>
        <v>5 D</v>
      </c>
      <c r="L182" s="23">
        <f t="shared" ca="1" si="16"/>
        <v>4.9074074074074072E-3</v>
      </c>
      <c r="S182" s="23">
        <f ca="1">VLOOKUP(inscript!A182,INDIRECT(CONCATENATE("'c",G182,"'!E:G")),3,0)</f>
        <v>4.9074074074074072E-3</v>
      </c>
    </row>
    <row r="183" spans="1:19" ht="15" customHeight="1" x14ac:dyDescent="0.3">
      <c r="A183" s="18">
        <v>182</v>
      </c>
      <c r="B183" s="19" t="s">
        <v>216</v>
      </c>
      <c r="C183" s="19" t="s">
        <v>217</v>
      </c>
      <c r="D183" s="20">
        <v>41847</v>
      </c>
      <c r="E183" s="21" t="s">
        <v>300</v>
      </c>
      <c r="F183" s="18">
        <f t="shared" si="12"/>
        <v>2</v>
      </c>
      <c r="G183" s="22">
        <v>4</v>
      </c>
      <c r="H183" s="21"/>
      <c r="I183" s="18" t="str">
        <f t="shared" ca="1" si="13"/>
        <v/>
      </c>
      <c r="J183" s="18">
        <f t="shared" ca="1" si="14"/>
        <v>1</v>
      </c>
      <c r="K183" s="18" t="str">
        <f t="shared" ca="1" si="15"/>
        <v>5 D</v>
      </c>
      <c r="L183" s="23">
        <f t="shared" ca="1" si="16"/>
        <v>5.185185185185185E-3</v>
      </c>
      <c r="S183" s="23">
        <f ca="1">VLOOKUP(inscript!A183,INDIRECT(CONCATENATE("'c",G183,"'!E:G")),3,0)</f>
        <v>5.185185185185185E-3</v>
      </c>
    </row>
    <row r="184" spans="1:19" ht="15" customHeight="1" x14ac:dyDescent="0.3">
      <c r="A184" s="18">
        <v>183</v>
      </c>
      <c r="B184" s="19" t="s">
        <v>166</v>
      </c>
      <c r="C184" s="19" t="s">
        <v>126</v>
      </c>
      <c r="D184" s="20">
        <v>41797</v>
      </c>
      <c r="E184" s="21" t="s">
        <v>300</v>
      </c>
      <c r="F184" s="18">
        <f t="shared" si="12"/>
        <v>2</v>
      </c>
      <c r="G184" s="22">
        <v>4</v>
      </c>
      <c r="H184" s="29"/>
      <c r="I184" s="18" t="str">
        <f t="shared" ca="1" si="13"/>
        <v/>
      </c>
      <c r="J184" s="18">
        <f t="shared" ca="1" si="14"/>
        <v>1</v>
      </c>
      <c r="K184" s="18" t="str">
        <f t="shared" ca="1" si="15"/>
        <v>5 D</v>
      </c>
      <c r="L184" s="23">
        <f t="shared" ca="1" si="16"/>
        <v>7.9108796296296306E-3</v>
      </c>
      <c r="S184" s="23">
        <f ca="1">VLOOKUP(inscript!A184,INDIRECT(CONCATENATE("'c",G184,"'!E:G")),3,0)</f>
        <v>7.9108796296296306E-3</v>
      </c>
    </row>
    <row r="185" spans="1:19" ht="15" customHeight="1" x14ac:dyDescent="0.3">
      <c r="A185" s="18">
        <v>184</v>
      </c>
      <c r="B185" s="19" t="s">
        <v>222</v>
      </c>
      <c r="C185" s="19" t="s">
        <v>223</v>
      </c>
      <c r="D185" s="20">
        <v>41703</v>
      </c>
      <c r="E185" s="21" t="s">
        <v>300</v>
      </c>
      <c r="F185" s="18">
        <f t="shared" si="12"/>
        <v>2</v>
      </c>
      <c r="G185" s="22">
        <v>4</v>
      </c>
      <c r="H185" s="21"/>
      <c r="I185" s="18" t="str">
        <f t="shared" ca="1" si="13"/>
        <v>ABS</v>
      </c>
      <c r="J185" s="18">
        <f t="shared" ca="1" si="14"/>
        <v>0</v>
      </c>
      <c r="K185" s="18" t="str">
        <f t="shared" ca="1" si="15"/>
        <v>5 D</v>
      </c>
      <c r="L185" s="23">
        <f t="shared" ca="1" si="16"/>
        <v>9.3055555555555548E-3</v>
      </c>
      <c r="S185" s="23" t="e">
        <f ca="1">VLOOKUP(inscript!A185,INDIRECT(CONCATENATE("'c",G185,"'!E:G")),3,0)</f>
        <v>#N/A</v>
      </c>
    </row>
    <row r="186" spans="1:19" ht="15" customHeight="1" x14ac:dyDescent="0.3">
      <c r="A186" s="18">
        <v>185</v>
      </c>
      <c r="B186" s="19" t="s">
        <v>91</v>
      </c>
      <c r="C186" s="19" t="s">
        <v>92</v>
      </c>
      <c r="D186" s="20">
        <v>41721</v>
      </c>
      <c r="E186" s="21" t="s">
        <v>331</v>
      </c>
      <c r="F186" s="18">
        <f t="shared" si="12"/>
        <v>1</v>
      </c>
      <c r="G186" s="22">
        <v>3</v>
      </c>
      <c r="H186" s="21"/>
      <c r="I186" s="18" t="str">
        <f t="shared" ca="1" si="13"/>
        <v/>
      </c>
      <c r="J186" s="18">
        <f t="shared" ca="1" si="14"/>
        <v>1</v>
      </c>
      <c r="K186" s="18" t="str">
        <f t="shared" ca="1" si="15"/>
        <v>5 E</v>
      </c>
      <c r="L186" s="23">
        <f t="shared" ca="1" si="16"/>
        <v>5.6712962962962958E-3</v>
      </c>
      <c r="S186" s="23">
        <f ca="1">VLOOKUP(inscript!A186,INDIRECT(CONCATENATE("'c",G186,"'!E:G")),3,0)</f>
        <v>5.6712962962962958E-3</v>
      </c>
    </row>
    <row r="187" spans="1:19" ht="15" customHeight="1" x14ac:dyDescent="0.3">
      <c r="A187" s="18">
        <v>186</v>
      </c>
      <c r="B187" s="19" t="s">
        <v>177</v>
      </c>
      <c r="C187" s="19" t="s">
        <v>178</v>
      </c>
      <c r="D187" s="20">
        <v>41443</v>
      </c>
      <c r="E187" s="21" t="s">
        <v>331</v>
      </c>
      <c r="F187" s="18">
        <f t="shared" si="12"/>
        <v>2</v>
      </c>
      <c r="G187" s="22">
        <v>4</v>
      </c>
      <c r="H187" s="21"/>
      <c r="I187" s="18" t="str">
        <f t="shared" ca="1" si="13"/>
        <v/>
      </c>
      <c r="J187" s="18">
        <f t="shared" ca="1" si="14"/>
        <v>1</v>
      </c>
      <c r="K187" s="18" t="str">
        <f t="shared" ca="1" si="15"/>
        <v>5 E</v>
      </c>
      <c r="L187" s="23">
        <f t="shared" ca="1" si="16"/>
        <v>4.3923611111111116E-3</v>
      </c>
      <c r="S187" s="23">
        <f ca="1">VLOOKUP(inscript!A187,INDIRECT(CONCATENATE("'c",G187,"'!E:G")),3,0)</f>
        <v>4.3923611111111116E-3</v>
      </c>
    </row>
    <row r="188" spans="1:19" ht="15" customHeight="1" x14ac:dyDescent="0.3">
      <c r="A188" s="18">
        <v>187</v>
      </c>
      <c r="B188" s="19" t="s">
        <v>701</v>
      </c>
      <c r="C188" s="19" t="s">
        <v>702</v>
      </c>
      <c r="D188" s="20">
        <v>41644</v>
      </c>
      <c r="E188" s="21" t="s">
        <v>331</v>
      </c>
      <c r="F188" s="18">
        <f t="shared" si="12"/>
        <v>2</v>
      </c>
      <c r="G188" s="22">
        <v>4</v>
      </c>
      <c r="H188" s="21"/>
      <c r="I188" s="18" t="str">
        <f t="shared" ca="1" si="13"/>
        <v/>
      </c>
      <c r="J188" s="18">
        <f t="shared" ca="1" si="14"/>
        <v>1</v>
      </c>
      <c r="K188" s="18" t="str">
        <f t="shared" ca="1" si="15"/>
        <v>5 E</v>
      </c>
      <c r="L188" s="23">
        <f t="shared" ca="1" si="16"/>
        <v>8.8252314814814808E-3</v>
      </c>
      <c r="S188" s="23">
        <f ca="1">VLOOKUP(inscript!A188,INDIRECT(CONCATENATE("'c",G188,"'!E:G")),3,0)</f>
        <v>8.8252314814814808E-3</v>
      </c>
    </row>
    <row r="189" spans="1:19" ht="15" customHeight="1" x14ac:dyDescent="0.3">
      <c r="A189" s="18">
        <v>188</v>
      </c>
      <c r="B189" s="19" t="s">
        <v>703</v>
      </c>
      <c r="C189" s="19" t="s">
        <v>704</v>
      </c>
      <c r="D189" s="20">
        <v>41887</v>
      </c>
      <c r="E189" s="21" t="s">
        <v>331</v>
      </c>
      <c r="F189" s="18">
        <f t="shared" si="12"/>
        <v>2</v>
      </c>
      <c r="G189" s="22">
        <v>4</v>
      </c>
      <c r="H189" s="21"/>
      <c r="I189" s="18" t="str">
        <f t="shared" ca="1" si="13"/>
        <v>ABS</v>
      </c>
      <c r="J189" s="18">
        <f t="shared" ca="1" si="14"/>
        <v>0</v>
      </c>
      <c r="K189" s="18" t="str">
        <f t="shared" ca="1" si="15"/>
        <v>5 E</v>
      </c>
      <c r="L189" s="23">
        <f t="shared" ca="1" si="16"/>
        <v>9.3055555555555548E-3</v>
      </c>
      <c r="S189" s="23" t="e">
        <f ca="1">VLOOKUP(inscript!A189,INDIRECT(CONCATENATE("'c",G189,"'!E:G")),3,0)</f>
        <v>#N/A</v>
      </c>
    </row>
    <row r="190" spans="1:19" ht="15" customHeight="1" x14ac:dyDescent="0.3">
      <c r="A190" s="18">
        <v>189</v>
      </c>
      <c r="B190" s="19" t="s">
        <v>208</v>
      </c>
      <c r="C190" s="19" t="s">
        <v>209</v>
      </c>
      <c r="D190" s="20">
        <v>41426</v>
      </c>
      <c r="E190" s="21" t="s">
        <v>331</v>
      </c>
      <c r="F190" s="18">
        <f t="shared" si="12"/>
        <v>2</v>
      </c>
      <c r="G190" s="22">
        <v>4</v>
      </c>
      <c r="H190" s="21"/>
      <c r="I190" s="18" t="str">
        <f t="shared" ca="1" si="13"/>
        <v/>
      </c>
      <c r="J190" s="18">
        <f t="shared" ca="1" si="14"/>
        <v>1</v>
      </c>
      <c r="K190" s="18" t="str">
        <f t="shared" ca="1" si="15"/>
        <v>5 E</v>
      </c>
      <c r="L190" s="23">
        <f t="shared" ca="1" si="16"/>
        <v>4.8263888888888887E-3</v>
      </c>
      <c r="S190" s="23">
        <f ca="1">VLOOKUP(inscript!A190,INDIRECT(CONCATENATE("'c",G190,"'!E:G")),3,0)</f>
        <v>4.8263888888888887E-3</v>
      </c>
    </row>
    <row r="191" spans="1:19" ht="15" customHeight="1" x14ac:dyDescent="0.3">
      <c r="A191" s="18">
        <v>190</v>
      </c>
      <c r="B191" s="19" t="s">
        <v>63</v>
      </c>
      <c r="C191" s="19" t="s">
        <v>64</v>
      </c>
      <c r="D191" s="20">
        <v>41449</v>
      </c>
      <c r="E191" s="21" t="s">
        <v>331</v>
      </c>
      <c r="F191" s="18">
        <f t="shared" si="12"/>
        <v>1</v>
      </c>
      <c r="G191" s="22">
        <v>3</v>
      </c>
      <c r="H191" s="21"/>
      <c r="I191" s="18" t="str">
        <f t="shared" ca="1" si="13"/>
        <v/>
      </c>
      <c r="J191" s="18">
        <f t="shared" ca="1" si="14"/>
        <v>1</v>
      </c>
      <c r="K191" s="18" t="str">
        <f t="shared" ca="1" si="15"/>
        <v>5 E</v>
      </c>
      <c r="L191" s="23">
        <f t="shared" ca="1" si="16"/>
        <v>4.9884259259259265E-3</v>
      </c>
      <c r="S191" s="23">
        <f ca="1">VLOOKUP(inscript!A191,INDIRECT(CONCATENATE("'c",G191,"'!E:G")),3,0)</f>
        <v>4.9884259259259265E-3</v>
      </c>
    </row>
    <row r="192" spans="1:19" ht="15" customHeight="1" x14ac:dyDescent="0.3">
      <c r="A192" s="18">
        <v>191</v>
      </c>
      <c r="B192" s="19" t="s">
        <v>705</v>
      </c>
      <c r="C192" s="19" t="s">
        <v>706</v>
      </c>
      <c r="D192" s="20">
        <v>41933</v>
      </c>
      <c r="E192" s="21" t="s">
        <v>331</v>
      </c>
      <c r="F192" s="18">
        <f t="shared" si="12"/>
        <v>2</v>
      </c>
      <c r="G192" s="22">
        <v>4</v>
      </c>
      <c r="H192" s="21"/>
      <c r="I192" s="18" t="str">
        <f t="shared" ca="1" si="13"/>
        <v/>
      </c>
      <c r="J192" s="18">
        <f t="shared" ca="1" si="14"/>
        <v>1</v>
      </c>
      <c r="K192" s="18" t="str">
        <f t="shared" ca="1" si="15"/>
        <v>5 E</v>
      </c>
      <c r="L192" s="23">
        <f t="shared" ca="1" si="16"/>
        <v>9.2418981481481484E-3</v>
      </c>
      <c r="S192" s="23">
        <f ca="1">VLOOKUP(inscript!A192,INDIRECT(CONCATENATE("'c",G192,"'!E:G")),3,0)</f>
        <v>9.2418981481481484E-3</v>
      </c>
    </row>
    <row r="193" spans="1:19" ht="15" customHeight="1" x14ac:dyDescent="0.3">
      <c r="A193" s="18">
        <v>192</v>
      </c>
      <c r="B193" s="19" t="s">
        <v>707</v>
      </c>
      <c r="C193" s="19" t="s">
        <v>708</v>
      </c>
      <c r="D193" s="20">
        <v>41373</v>
      </c>
      <c r="E193" s="21" t="s">
        <v>331</v>
      </c>
      <c r="F193" s="18">
        <f t="shared" si="12"/>
        <v>2</v>
      </c>
      <c r="G193" s="22">
        <v>4</v>
      </c>
      <c r="H193" s="21"/>
      <c r="I193" s="18" t="str">
        <f t="shared" ca="1" si="13"/>
        <v/>
      </c>
      <c r="J193" s="18">
        <f t="shared" ca="1" si="14"/>
        <v>1</v>
      </c>
      <c r="K193" s="18" t="str">
        <f t="shared" ca="1" si="15"/>
        <v>5 E</v>
      </c>
      <c r="L193" s="23">
        <f t="shared" ca="1" si="16"/>
        <v>9.2013888888888892E-3</v>
      </c>
      <c r="S193" s="23">
        <f ca="1">VLOOKUP(inscript!A193,INDIRECT(CONCATENATE("'c",G193,"'!E:G")),3,0)</f>
        <v>9.2013888888888892E-3</v>
      </c>
    </row>
    <row r="194" spans="1:19" ht="15" customHeight="1" x14ac:dyDescent="0.3">
      <c r="A194" s="18">
        <v>193</v>
      </c>
      <c r="B194" s="19" t="s">
        <v>210</v>
      </c>
      <c r="C194" s="19" t="s">
        <v>211</v>
      </c>
      <c r="D194" s="20">
        <v>41354</v>
      </c>
      <c r="E194" s="21" t="s">
        <v>331</v>
      </c>
      <c r="F194" s="18">
        <f t="shared" ref="F194:F257" si="17">VLOOKUP(G194,NBT,2)</f>
        <v>2</v>
      </c>
      <c r="G194" s="22">
        <v>4</v>
      </c>
      <c r="H194" s="21"/>
      <c r="I194" s="18" t="str">
        <f t="shared" ref="I194:I257" ca="1" si="18">IF(AND(J194=0,H194&lt;&gt;"D"),"ABS","")</f>
        <v/>
      </c>
      <c r="J194" s="18">
        <f t="shared" ref="J194:J257" ca="1" si="19">COUNTIF(INDIRECT(CONCATENATE("'c",G194,"'!E:E")),A194)</f>
        <v>1</v>
      </c>
      <c r="K194" s="18" t="str">
        <f t="shared" ref="K194:K257" ca="1" si="20">IF(OR(J194=1,I194="ABS"),E194,"")</f>
        <v>5 E</v>
      </c>
      <c r="L194" s="23">
        <f t="shared" ref="L194:L257" ca="1" si="21">IF(I194="ABS",MAX(INDIRECT(CONCATENATE("maxc",G194))),S194)</f>
        <v>7.4537037037037028E-3</v>
      </c>
      <c r="S194" s="23">
        <f ca="1">VLOOKUP(inscript!A194,INDIRECT(CONCATENATE("'c",G194,"'!E:G")),3,0)</f>
        <v>7.4537037037037028E-3</v>
      </c>
    </row>
    <row r="195" spans="1:19" ht="15" customHeight="1" x14ac:dyDescent="0.3">
      <c r="A195" s="18">
        <v>194</v>
      </c>
      <c r="B195" s="19" t="s">
        <v>214</v>
      </c>
      <c r="C195" s="19" t="s">
        <v>215</v>
      </c>
      <c r="D195" s="20">
        <v>41689</v>
      </c>
      <c r="E195" s="21" t="s">
        <v>331</v>
      </c>
      <c r="F195" s="18">
        <f t="shared" si="17"/>
        <v>2</v>
      </c>
      <c r="G195" s="22">
        <v>4</v>
      </c>
      <c r="H195" s="21" t="s">
        <v>7</v>
      </c>
      <c r="I195" s="18" t="str">
        <f t="shared" ca="1" si="18"/>
        <v/>
      </c>
      <c r="J195" s="18">
        <f t="shared" ca="1" si="19"/>
        <v>0</v>
      </c>
      <c r="K195" s="18" t="str">
        <f t="shared" ca="1" si="20"/>
        <v/>
      </c>
      <c r="L195" s="23" t="e">
        <f t="shared" ca="1" si="21"/>
        <v>#N/A</v>
      </c>
      <c r="S195" s="23" t="e">
        <f ca="1">VLOOKUP(inscript!A195,INDIRECT(CONCATENATE("'c",G195,"'!E:G")),3,0)</f>
        <v>#N/A</v>
      </c>
    </row>
    <row r="196" spans="1:19" ht="15" customHeight="1" x14ac:dyDescent="0.3">
      <c r="A196" s="18">
        <v>195</v>
      </c>
      <c r="B196" s="19" t="s">
        <v>182</v>
      </c>
      <c r="C196" s="19" t="s">
        <v>183</v>
      </c>
      <c r="D196" s="20">
        <v>41875</v>
      </c>
      <c r="E196" s="21" t="s">
        <v>331</v>
      </c>
      <c r="F196" s="18">
        <f t="shared" si="17"/>
        <v>2</v>
      </c>
      <c r="G196" s="22">
        <v>4</v>
      </c>
      <c r="H196" s="21"/>
      <c r="I196" s="18" t="str">
        <f t="shared" ca="1" si="18"/>
        <v/>
      </c>
      <c r="J196" s="18">
        <f t="shared" ca="1" si="19"/>
        <v>1</v>
      </c>
      <c r="K196" s="18" t="str">
        <f t="shared" ca="1" si="20"/>
        <v>5 E</v>
      </c>
      <c r="L196" s="23">
        <f t="shared" ca="1" si="21"/>
        <v>9.2766203703703708E-3</v>
      </c>
      <c r="S196" s="23">
        <f ca="1">VLOOKUP(inscript!A196,INDIRECT(CONCATENATE("'c",G196,"'!E:G")),3,0)</f>
        <v>9.2766203703703708E-3</v>
      </c>
    </row>
    <row r="197" spans="1:19" ht="15" customHeight="1" x14ac:dyDescent="0.3">
      <c r="A197" s="18">
        <v>196</v>
      </c>
      <c r="B197" s="19" t="s">
        <v>184</v>
      </c>
      <c r="C197" s="19" t="s">
        <v>185</v>
      </c>
      <c r="D197" s="20">
        <v>41593</v>
      </c>
      <c r="E197" s="21" t="s">
        <v>331</v>
      </c>
      <c r="F197" s="18">
        <f t="shared" si="17"/>
        <v>2</v>
      </c>
      <c r="G197" s="22">
        <v>4</v>
      </c>
      <c r="H197" s="21" t="s">
        <v>7</v>
      </c>
      <c r="I197" s="18" t="str">
        <f t="shared" ca="1" si="18"/>
        <v/>
      </c>
      <c r="J197" s="18">
        <f t="shared" ca="1" si="19"/>
        <v>0</v>
      </c>
      <c r="K197" s="18" t="str">
        <f t="shared" ca="1" si="20"/>
        <v/>
      </c>
      <c r="L197" s="23" t="e">
        <f t="shared" ca="1" si="21"/>
        <v>#N/A</v>
      </c>
      <c r="S197" s="23" t="e">
        <f ca="1">VLOOKUP(inscript!A197,INDIRECT(CONCATENATE("'c",G197,"'!E:G")),3,0)</f>
        <v>#N/A</v>
      </c>
    </row>
    <row r="198" spans="1:19" ht="15" customHeight="1" x14ac:dyDescent="0.3">
      <c r="A198" s="18">
        <v>197</v>
      </c>
      <c r="B198" s="19" t="s">
        <v>79</v>
      </c>
      <c r="C198" s="19" t="s">
        <v>80</v>
      </c>
      <c r="D198" s="20">
        <v>41474</v>
      </c>
      <c r="E198" s="21" t="s">
        <v>331</v>
      </c>
      <c r="F198" s="18">
        <f t="shared" si="17"/>
        <v>1</v>
      </c>
      <c r="G198" s="22">
        <v>3</v>
      </c>
      <c r="H198" s="21"/>
      <c r="I198" s="18" t="str">
        <f t="shared" ca="1" si="18"/>
        <v/>
      </c>
      <c r="J198" s="18">
        <f t="shared" ca="1" si="19"/>
        <v>1</v>
      </c>
      <c r="K198" s="18" t="str">
        <f t="shared" ca="1" si="20"/>
        <v>5 E</v>
      </c>
      <c r="L198" s="23">
        <f t="shared" ca="1" si="21"/>
        <v>5.7407407407407416E-3</v>
      </c>
      <c r="S198" s="23">
        <f ca="1">VLOOKUP(inscript!A198,INDIRECT(CONCATENATE("'c",G198,"'!E:G")),3,0)</f>
        <v>5.7407407407407416E-3</v>
      </c>
    </row>
    <row r="199" spans="1:19" ht="15" customHeight="1" x14ac:dyDescent="0.3">
      <c r="A199" s="18">
        <v>198</v>
      </c>
      <c r="B199" s="19" t="s">
        <v>83</v>
      </c>
      <c r="C199" s="19" t="s">
        <v>84</v>
      </c>
      <c r="D199" s="20">
        <v>41680</v>
      </c>
      <c r="E199" s="21" t="s">
        <v>331</v>
      </c>
      <c r="F199" s="18">
        <f t="shared" si="17"/>
        <v>1</v>
      </c>
      <c r="G199" s="22">
        <v>3</v>
      </c>
      <c r="H199" s="21"/>
      <c r="I199" s="18" t="str">
        <f t="shared" ca="1" si="18"/>
        <v/>
      </c>
      <c r="J199" s="18">
        <f t="shared" ca="1" si="19"/>
        <v>1</v>
      </c>
      <c r="K199" s="18" t="str">
        <f t="shared" ca="1" si="20"/>
        <v>5 E</v>
      </c>
      <c r="L199" s="23">
        <f t="shared" ca="1" si="21"/>
        <v>4.3518518518518515E-3</v>
      </c>
      <c r="S199" s="23">
        <f ca="1">VLOOKUP(inscript!A199,INDIRECT(CONCATENATE("'c",G199,"'!E:G")),3,0)</f>
        <v>4.3518518518518515E-3</v>
      </c>
    </row>
    <row r="200" spans="1:19" ht="15" customHeight="1" x14ac:dyDescent="0.3">
      <c r="A200" s="18">
        <v>199</v>
      </c>
      <c r="B200" s="19" t="s">
        <v>472</v>
      </c>
      <c r="C200" s="19" t="s">
        <v>632</v>
      </c>
      <c r="D200" s="20">
        <v>41760</v>
      </c>
      <c r="E200" s="21" t="s">
        <v>331</v>
      </c>
      <c r="F200" s="18">
        <f t="shared" si="17"/>
        <v>1</v>
      </c>
      <c r="G200" s="22">
        <v>3</v>
      </c>
      <c r="H200" s="21"/>
      <c r="I200" s="18" t="str">
        <f t="shared" ca="1" si="18"/>
        <v/>
      </c>
      <c r="J200" s="18">
        <f t="shared" ca="1" si="19"/>
        <v>1</v>
      </c>
      <c r="K200" s="18" t="str">
        <f t="shared" ca="1" si="20"/>
        <v>5 E</v>
      </c>
      <c r="L200" s="23">
        <f t="shared" ca="1" si="21"/>
        <v>6.4583333333333333E-3</v>
      </c>
      <c r="S200" s="23">
        <f ca="1">VLOOKUP(inscript!A200,INDIRECT(CONCATENATE("'c",G200,"'!E:G")),3,0)</f>
        <v>6.4583333333333333E-3</v>
      </c>
    </row>
    <row r="201" spans="1:19" ht="15" customHeight="1" x14ac:dyDescent="0.3">
      <c r="A201" s="18">
        <v>200</v>
      </c>
      <c r="B201" s="19" t="s">
        <v>72</v>
      </c>
      <c r="C201" s="19" t="s">
        <v>73</v>
      </c>
      <c r="D201" s="20">
        <v>41738</v>
      </c>
      <c r="E201" s="21" t="s">
        <v>331</v>
      </c>
      <c r="F201" s="18">
        <f t="shared" si="17"/>
        <v>1</v>
      </c>
      <c r="G201" s="22">
        <v>3</v>
      </c>
      <c r="H201" s="21"/>
      <c r="I201" s="18" t="str">
        <f t="shared" ca="1" si="18"/>
        <v/>
      </c>
      <c r="J201" s="18">
        <f t="shared" ca="1" si="19"/>
        <v>1</v>
      </c>
      <c r="K201" s="18" t="str">
        <f t="shared" ca="1" si="20"/>
        <v>5 E</v>
      </c>
      <c r="L201" s="23">
        <f t="shared" ca="1" si="21"/>
        <v>5.7060185185185191E-3</v>
      </c>
      <c r="S201" s="23">
        <f ca="1">VLOOKUP(inscript!A201,INDIRECT(CONCATENATE("'c",G201,"'!E:G")),3,0)</f>
        <v>5.7060185185185191E-3</v>
      </c>
    </row>
    <row r="202" spans="1:19" ht="15" customHeight="1" x14ac:dyDescent="0.3">
      <c r="A202" s="18">
        <v>201</v>
      </c>
      <c r="B202" s="19" t="s">
        <v>357</v>
      </c>
      <c r="C202" s="19" t="s">
        <v>358</v>
      </c>
      <c r="D202" s="20">
        <v>41428</v>
      </c>
      <c r="E202" s="21" t="s">
        <v>407</v>
      </c>
      <c r="F202" s="18">
        <f t="shared" si="17"/>
        <v>2</v>
      </c>
      <c r="G202" s="22">
        <v>6</v>
      </c>
      <c r="H202" s="21"/>
      <c r="I202" s="18" t="str">
        <f t="shared" ca="1" si="18"/>
        <v/>
      </c>
      <c r="J202" s="18">
        <f t="shared" ca="1" si="19"/>
        <v>1</v>
      </c>
      <c r="K202" s="18" t="str">
        <f t="shared" ca="1" si="20"/>
        <v>4 A</v>
      </c>
      <c r="L202" s="23">
        <f t="shared" ca="1" si="21"/>
        <v>4.2361111111111106E-3</v>
      </c>
      <c r="S202" s="23">
        <f ca="1">VLOOKUP(inscript!A202,INDIRECT(CONCATENATE("'c",G202,"'!E:G")),3,0)</f>
        <v>4.2361111111111106E-3</v>
      </c>
    </row>
    <row r="203" spans="1:19" ht="15" customHeight="1" x14ac:dyDescent="0.3">
      <c r="A203" s="18">
        <v>202</v>
      </c>
      <c r="B203" s="19" t="s">
        <v>388</v>
      </c>
      <c r="C203" s="19" t="s">
        <v>389</v>
      </c>
      <c r="D203" s="20">
        <v>41400</v>
      </c>
      <c r="E203" s="21" t="s">
        <v>407</v>
      </c>
      <c r="F203" s="18">
        <f t="shared" si="17"/>
        <v>2</v>
      </c>
      <c r="G203" s="22">
        <v>6</v>
      </c>
      <c r="H203" s="21"/>
      <c r="I203" s="18" t="str">
        <f t="shared" ca="1" si="18"/>
        <v/>
      </c>
      <c r="J203" s="18">
        <f t="shared" ca="1" si="19"/>
        <v>1</v>
      </c>
      <c r="K203" s="18" t="str">
        <f t="shared" ca="1" si="20"/>
        <v>4 A</v>
      </c>
      <c r="L203" s="23">
        <f t="shared" ca="1" si="21"/>
        <v>5.1793981481481474E-3</v>
      </c>
      <c r="S203" s="23">
        <f ca="1">VLOOKUP(inscript!A203,INDIRECT(CONCATENATE("'c",G203,"'!E:G")),3,0)</f>
        <v>5.1793981481481474E-3</v>
      </c>
    </row>
    <row r="204" spans="1:19" ht="15" customHeight="1" x14ac:dyDescent="0.3">
      <c r="A204" s="18">
        <v>203</v>
      </c>
      <c r="B204" s="19" t="s">
        <v>622</v>
      </c>
      <c r="C204" s="19" t="s">
        <v>623</v>
      </c>
      <c r="D204" s="20">
        <v>41629</v>
      </c>
      <c r="E204" s="21" t="s">
        <v>407</v>
      </c>
      <c r="F204" s="18">
        <f t="shared" si="17"/>
        <v>2</v>
      </c>
      <c r="G204" s="22">
        <v>5</v>
      </c>
      <c r="H204" s="21" t="s">
        <v>7</v>
      </c>
      <c r="I204" s="18" t="str">
        <f t="shared" ca="1" si="18"/>
        <v/>
      </c>
      <c r="J204" s="18">
        <f t="shared" ca="1" si="19"/>
        <v>0</v>
      </c>
      <c r="K204" s="18" t="str">
        <f t="shared" ca="1" si="20"/>
        <v/>
      </c>
      <c r="L204" s="23" t="e">
        <f t="shared" ca="1" si="21"/>
        <v>#N/A</v>
      </c>
      <c r="S204" s="23" t="e">
        <f ca="1">VLOOKUP(inscript!A204,INDIRECT(CONCATENATE("'c",G204,"'!E:G")),3,0)</f>
        <v>#N/A</v>
      </c>
    </row>
    <row r="205" spans="1:19" ht="15" customHeight="1" x14ac:dyDescent="0.3">
      <c r="A205" s="18">
        <v>204</v>
      </c>
      <c r="B205" s="19" t="s">
        <v>233</v>
      </c>
      <c r="C205" s="19" t="s">
        <v>234</v>
      </c>
      <c r="D205" s="20">
        <v>41242</v>
      </c>
      <c r="E205" s="21" t="s">
        <v>407</v>
      </c>
      <c r="F205" s="18">
        <f t="shared" si="17"/>
        <v>2</v>
      </c>
      <c r="G205" s="22">
        <v>5</v>
      </c>
      <c r="H205" s="21" t="s">
        <v>7</v>
      </c>
      <c r="I205" s="18" t="str">
        <f t="shared" ca="1" si="18"/>
        <v/>
      </c>
      <c r="J205" s="18">
        <f t="shared" ca="1" si="19"/>
        <v>0</v>
      </c>
      <c r="K205" s="18" t="str">
        <f t="shared" ca="1" si="20"/>
        <v/>
      </c>
      <c r="L205" s="23" t="e">
        <f t="shared" ca="1" si="21"/>
        <v>#N/A</v>
      </c>
      <c r="S205" s="23" t="e">
        <f ca="1">VLOOKUP(inscript!A205,INDIRECT(CONCATENATE("'c",G205,"'!E:G")),3,0)</f>
        <v>#N/A</v>
      </c>
    </row>
    <row r="206" spans="1:19" ht="15" customHeight="1" x14ac:dyDescent="0.3">
      <c r="A206" s="18">
        <v>205</v>
      </c>
      <c r="B206" s="19" t="s">
        <v>684</v>
      </c>
      <c r="C206" s="19" t="s">
        <v>685</v>
      </c>
      <c r="D206" s="20">
        <v>41483</v>
      </c>
      <c r="E206" s="21" t="s">
        <v>407</v>
      </c>
      <c r="F206" s="18">
        <f t="shared" si="17"/>
        <v>2</v>
      </c>
      <c r="G206" s="22">
        <v>6</v>
      </c>
      <c r="H206" s="21"/>
      <c r="I206" s="18" t="str">
        <f t="shared" ca="1" si="18"/>
        <v/>
      </c>
      <c r="J206" s="18">
        <f t="shared" ca="1" si="19"/>
        <v>1</v>
      </c>
      <c r="K206" s="18" t="str">
        <f t="shared" ca="1" si="20"/>
        <v>4 A</v>
      </c>
      <c r="L206" s="23">
        <f t="shared" ca="1" si="21"/>
        <v>4.5543981481481486E-3</v>
      </c>
      <c r="S206" s="23">
        <f ca="1">VLOOKUP(inscript!A206,INDIRECT(CONCATENATE("'c",G206,"'!E:G")),3,0)</f>
        <v>4.5543981481481486E-3</v>
      </c>
    </row>
    <row r="207" spans="1:19" ht="15" customHeight="1" x14ac:dyDescent="0.3">
      <c r="A207" s="18">
        <v>206</v>
      </c>
      <c r="B207" s="19" t="s">
        <v>338</v>
      </c>
      <c r="C207" s="19" t="s">
        <v>339</v>
      </c>
      <c r="D207" s="20">
        <v>41549</v>
      </c>
      <c r="E207" s="21" t="s">
        <v>407</v>
      </c>
      <c r="F207" s="18">
        <f t="shared" si="17"/>
        <v>2</v>
      </c>
      <c r="G207" s="22">
        <v>6</v>
      </c>
      <c r="H207" s="21"/>
      <c r="I207" s="18" t="str">
        <f t="shared" ca="1" si="18"/>
        <v/>
      </c>
      <c r="J207" s="18">
        <f t="shared" ca="1" si="19"/>
        <v>1</v>
      </c>
      <c r="K207" s="18" t="str">
        <f t="shared" ca="1" si="20"/>
        <v>4 A</v>
      </c>
      <c r="L207" s="23">
        <f t="shared" ca="1" si="21"/>
        <v>3.6516203703703706E-3</v>
      </c>
      <c r="S207" s="23">
        <f ca="1">VLOOKUP(inscript!A207,INDIRECT(CONCATENATE("'c",G207,"'!E:G")),3,0)</f>
        <v>3.6516203703703706E-3</v>
      </c>
    </row>
    <row r="208" spans="1:19" ht="15" customHeight="1" x14ac:dyDescent="0.3">
      <c r="A208" s="18">
        <v>207</v>
      </c>
      <c r="B208" s="19" t="s">
        <v>253</v>
      </c>
      <c r="C208" s="19" t="s">
        <v>254</v>
      </c>
      <c r="D208" s="20">
        <v>41488</v>
      </c>
      <c r="E208" s="21" t="s">
        <v>407</v>
      </c>
      <c r="F208" s="18">
        <f t="shared" si="17"/>
        <v>2</v>
      </c>
      <c r="G208" s="22">
        <v>5</v>
      </c>
      <c r="H208" s="21"/>
      <c r="I208" s="18" t="str">
        <f t="shared" ca="1" si="18"/>
        <v/>
      </c>
      <c r="J208" s="18">
        <f t="shared" ca="1" si="19"/>
        <v>1</v>
      </c>
      <c r="K208" s="18" t="str">
        <f t="shared" ca="1" si="20"/>
        <v>4 A</v>
      </c>
      <c r="L208" s="23">
        <f t="shared" ca="1" si="21"/>
        <v>4.5081018518518517E-3</v>
      </c>
      <c r="S208" s="23">
        <f ca="1">VLOOKUP(inscript!A208,INDIRECT(CONCATENATE("'c",G208,"'!E:G")),3,0)</f>
        <v>4.5081018518518517E-3</v>
      </c>
    </row>
    <row r="209" spans="1:19" ht="15" customHeight="1" x14ac:dyDescent="0.3">
      <c r="A209" s="18">
        <v>208</v>
      </c>
      <c r="B209" s="19" t="s">
        <v>237</v>
      </c>
      <c r="C209" s="19" t="s">
        <v>238</v>
      </c>
      <c r="D209" s="20">
        <v>41582</v>
      </c>
      <c r="E209" s="21" t="s">
        <v>407</v>
      </c>
      <c r="F209" s="18">
        <f t="shared" si="17"/>
        <v>2</v>
      </c>
      <c r="G209" s="22">
        <v>5</v>
      </c>
      <c r="H209" s="21"/>
      <c r="I209" s="18" t="str">
        <f t="shared" ca="1" si="18"/>
        <v/>
      </c>
      <c r="J209" s="18">
        <f t="shared" ca="1" si="19"/>
        <v>1</v>
      </c>
      <c r="K209" s="18" t="str">
        <f t="shared" ca="1" si="20"/>
        <v>4 A</v>
      </c>
      <c r="L209" s="23">
        <f t="shared" ca="1" si="21"/>
        <v>4.0682870370370369E-3</v>
      </c>
      <c r="S209" s="23">
        <f ca="1">VLOOKUP(inscript!A209,INDIRECT(CONCATENATE("'c",G209,"'!E:G")),3,0)</f>
        <v>4.0682870370370369E-3</v>
      </c>
    </row>
    <row r="210" spans="1:19" ht="15" customHeight="1" x14ac:dyDescent="0.3">
      <c r="A210" s="18">
        <v>209</v>
      </c>
      <c r="B210" s="19" t="s">
        <v>305</v>
      </c>
      <c r="C210" s="19" t="s">
        <v>42</v>
      </c>
      <c r="D210" s="20">
        <v>41522</v>
      </c>
      <c r="E210" s="21" t="s">
        <v>407</v>
      </c>
      <c r="F210" s="18">
        <f t="shared" si="17"/>
        <v>2</v>
      </c>
      <c r="G210" s="22">
        <v>5</v>
      </c>
      <c r="H210" s="21"/>
      <c r="I210" s="18" t="str">
        <f t="shared" ca="1" si="18"/>
        <v/>
      </c>
      <c r="J210" s="18">
        <f t="shared" ca="1" si="19"/>
        <v>1</v>
      </c>
      <c r="K210" s="18" t="str">
        <f t="shared" ca="1" si="20"/>
        <v>4 A</v>
      </c>
      <c r="L210" s="23">
        <f t="shared" ca="1" si="21"/>
        <v>4.8668981481481488E-3</v>
      </c>
      <c r="S210" s="23">
        <f ca="1">VLOOKUP(inscript!A210,INDIRECT(CONCATENATE("'c",G210,"'!E:G")),3,0)</f>
        <v>4.8668981481481488E-3</v>
      </c>
    </row>
    <row r="211" spans="1:19" ht="15" customHeight="1" x14ac:dyDescent="0.3">
      <c r="A211" s="18">
        <v>210</v>
      </c>
      <c r="B211" s="19" t="s">
        <v>59</v>
      </c>
      <c r="C211" s="19" t="s">
        <v>359</v>
      </c>
      <c r="D211" s="20">
        <v>41393</v>
      </c>
      <c r="E211" s="21" t="s">
        <v>407</v>
      </c>
      <c r="F211" s="18">
        <f t="shared" si="17"/>
        <v>2</v>
      </c>
      <c r="G211" s="22">
        <v>6</v>
      </c>
      <c r="H211" s="21"/>
      <c r="I211" s="18" t="str">
        <f t="shared" ca="1" si="18"/>
        <v/>
      </c>
      <c r="J211" s="18">
        <f t="shared" ca="1" si="19"/>
        <v>1</v>
      </c>
      <c r="K211" s="18" t="str">
        <f t="shared" ca="1" si="20"/>
        <v>4 A</v>
      </c>
      <c r="L211" s="23">
        <f t="shared" ca="1" si="21"/>
        <v>3.9583333333333337E-3</v>
      </c>
      <c r="S211" s="23">
        <f ca="1">VLOOKUP(inscript!A211,INDIRECT(CONCATENATE("'c",G211,"'!E:G")),3,0)</f>
        <v>3.9583333333333337E-3</v>
      </c>
    </row>
    <row r="212" spans="1:19" ht="15" customHeight="1" x14ac:dyDescent="0.3">
      <c r="A212" s="18">
        <v>211</v>
      </c>
      <c r="B212" s="19" t="s">
        <v>341</v>
      </c>
      <c r="C212" s="19" t="s">
        <v>342</v>
      </c>
      <c r="D212" s="20">
        <v>41480</v>
      </c>
      <c r="E212" s="21" t="s">
        <v>407</v>
      </c>
      <c r="F212" s="18">
        <f t="shared" si="17"/>
        <v>2</v>
      </c>
      <c r="G212" s="22">
        <v>6</v>
      </c>
      <c r="H212" s="21"/>
      <c r="I212" s="18" t="str">
        <f t="shared" ca="1" si="18"/>
        <v/>
      </c>
      <c r="J212" s="18">
        <f t="shared" ca="1" si="19"/>
        <v>1</v>
      </c>
      <c r="K212" s="18" t="str">
        <f t="shared" ca="1" si="20"/>
        <v>4 A</v>
      </c>
      <c r="L212" s="23">
        <f t="shared" ca="1" si="21"/>
        <v>5.2314814814814819E-3</v>
      </c>
      <c r="S212" s="23">
        <f ca="1">VLOOKUP(inscript!A212,INDIRECT(CONCATENATE("'c",G212,"'!E:G")),3,0)</f>
        <v>5.2314814814814819E-3</v>
      </c>
    </row>
    <row r="213" spans="1:19" ht="15" customHeight="1" x14ac:dyDescent="0.3">
      <c r="A213" s="18">
        <v>212</v>
      </c>
      <c r="B213" s="19" t="s">
        <v>308</v>
      </c>
      <c r="C213" s="19" t="s">
        <v>309</v>
      </c>
      <c r="D213" s="20">
        <v>41478</v>
      </c>
      <c r="E213" s="21" t="s">
        <v>407</v>
      </c>
      <c r="F213" s="18">
        <f t="shared" si="17"/>
        <v>2</v>
      </c>
      <c r="G213" s="22">
        <v>5</v>
      </c>
      <c r="H213" s="21"/>
      <c r="I213" s="18" t="str">
        <f t="shared" ca="1" si="18"/>
        <v/>
      </c>
      <c r="J213" s="18">
        <f t="shared" ca="1" si="19"/>
        <v>1</v>
      </c>
      <c r="K213" s="18" t="str">
        <f t="shared" ca="1" si="20"/>
        <v>4 A</v>
      </c>
      <c r="L213" s="23">
        <f t="shared" ca="1" si="21"/>
        <v>7.332175925925926E-3</v>
      </c>
      <c r="S213" s="23">
        <f ca="1">VLOOKUP(inscript!A213,INDIRECT(CONCATENATE("'c",G213,"'!E:G")),3,0)</f>
        <v>7.332175925925926E-3</v>
      </c>
    </row>
    <row r="214" spans="1:19" ht="15" customHeight="1" x14ac:dyDescent="0.3">
      <c r="A214" s="18">
        <v>213</v>
      </c>
      <c r="B214" s="19" t="s">
        <v>686</v>
      </c>
      <c r="C214" s="19" t="s">
        <v>687</v>
      </c>
      <c r="D214" s="20">
        <v>41559</v>
      </c>
      <c r="E214" s="21" t="s">
        <v>407</v>
      </c>
      <c r="F214" s="18">
        <f t="shared" si="17"/>
        <v>2</v>
      </c>
      <c r="G214" s="22">
        <v>6</v>
      </c>
      <c r="H214" s="21"/>
      <c r="I214" s="18" t="str">
        <f t="shared" ca="1" si="18"/>
        <v/>
      </c>
      <c r="J214" s="18">
        <f t="shared" ca="1" si="19"/>
        <v>1</v>
      </c>
      <c r="K214" s="18" t="str">
        <f t="shared" ca="1" si="20"/>
        <v>4 A</v>
      </c>
      <c r="L214" s="23">
        <f t="shared" ca="1" si="21"/>
        <v>7.106481481481481E-3</v>
      </c>
      <c r="S214" s="23">
        <f ca="1">VLOOKUP(inscript!A214,INDIRECT(CONCATENATE("'c",G214,"'!E:G")),3,0)</f>
        <v>7.106481481481481E-3</v>
      </c>
    </row>
    <row r="215" spans="1:19" ht="15" customHeight="1" x14ac:dyDescent="0.3">
      <c r="A215" s="18">
        <v>214</v>
      </c>
      <c r="B215" s="19" t="s">
        <v>346</v>
      </c>
      <c r="C215" s="19" t="s">
        <v>144</v>
      </c>
      <c r="D215" s="20">
        <v>41403</v>
      </c>
      <c r="E215" s="21" t="s">
        <v>407</v>
      </c>
      <c r="F215" s="18">
        <f t="shared" si="17"/>
        <v>2</v>
      </c>
      <c r="G215" s="22">
        <v>6</v>
      </c>
      <c r="H215" s="21"/>
      <c r="I215" s="18" t="str">
        <f t="shared" ca="1" si="18"/>
        <v/>
      </c>
      <c r="J215" s="18">
        <f t="shared" ca="1" si="19"/>
        <v>1</v>
      </c>
      <c r="K215" s="18" t="str">
        <f t="shared" ca="1" si="20"/>
        <v>4 A</v>
      </c>
      <c r="L215" s="23">
        <f t="shared" ca="1" si="21"/>
        <v>4.1724537037037043E-3</v>
      </c>
      <c r="S215" s="23">
        <f ca="1">VLOOKUP(inscript!A215,INDIRECT(CONCATENATE("'c",G215,"'!E:G")),3,0)</f>
        <v>4.1724537037037043E-3</v>
      </c>
    </row>
    <row r="216" spans="1:19" ht="15" customHeight="1" x14ac:dyDescent="0.3">
      <c r="A216" s="18">
        <v>215</v>
      </c>
      <c r="B216" s="19" t="s">
        <v>319</v>
      </c>
      <c r="C216" s="19" t="s">
        <v>320</v>
      </c>
      <c r="D216" s="20">
        <v>41524</v>
      </c>
      <c r="E216" s="21" t="s">
        <v>407</v>
      </c>
      <c r="F216" s="18">
        <f t="shared" si="17"/>
        <v>2</v>
      </c>
      <c r="G216" s="22">
        <v>5</v>
      </c>
      <c r="H216" s="21"/>
      <c r="I216" s="18" t="str">
        <f t="shared" ca="1" si="18"/>
        <v/>
      </c>
      <c r="J216" s="18">
        <f t="shared" ca="1" si="19"/>
        <v>1</v>
      </c>
      <c r="K216" s="18" t="str">
        <f t="shared" ca="1" si="20"/>
        <v>4 A</v>
      </c>
      <c r="L216" s="23">
        <f t="shared" ca="1" si="21"/>
        <v>5.0868055555555554E-3</v>
      </c>
      <c r="S216" s="23">
        <f ca="1">VLOOKUP(inscript!A216,INDIRECT(CONCATENATE("'c",G216,"'!E:G")),3,0)</f>
        <v>5.0868055555555554E-3</v>
      </c>
    </row>
    <row r="217" spans="1:19" ht="15" customHeight="1" x14ac:dyDescent="0.3">
      <c r="A217" s="18">
        <v>216</v>
      </c>
      <c r="B217" s="19" t="s">
        <v>196</v>
      </c>
      <c r="C217" s="19" t="s">
        <v>321</v>
      </c>
      <c r="D217" s="20">
        <v>41425</v>
      </c>
      <c r="E217" s="21" t="s">
        <v>407</v>
      </c>
      <c r="F217" s="18">
        <f t="shared" si="17"/>
        <v>2</v>
      </c>
      <c r="G217" s="22">
        <v>5</v>
      </c>
      <c r="H217" s="21"/>
      <c r="I217" s="18" t="str">
        <f t="shared" ca="1" si="18"/>
        <v/>
      </c>
      <c r="J217" s="18">
        <f t="shared" ca="1" si="19"/>
        <v>1</v>
      </c>
      <c r="K217" s="18" t="str">
        <f t="shared" ca="1" si="20"/>
        <v>4 A</v>
      </c>
      <c r="L217" s="23">
        <f t="shared" ca="1" si="21"/>
        <v>6.533564814814815E-3</v>
      </c>
      <c r="S217" s="23">
        <f ca="1">VLOOKUP(inscript!A217,INDIRECT(CONCATENATE("'c",G217,"'!E:G")),3,0)</f>
        <v>6.533564814814815E-3</v>
      </c>
    </row>
    <row r="218" spans="1:19" ht="15" customHeight="1" x14ac:dyDescent="0.3">
      <c r="A218" s="18">
        <v>217</v>
      </c>
      <c r="B218" s="19" t="s">
        <v>266</v>
      </c>
      <c r="C218" s="19" t="s">
        <v>163</v>
      </c>
      <c r="D218" s="20">
        <v>41607</v>
      </c>
      <c r="E218" s="21" t="s">
        <v>407</v>
      </c>
      <c r="F218" s="18">
        <f t="shared" si="17"/>
        <v>2</v>
      </c>
      <c r="G218" s="22">
        <v>6</v>
      </c>
      <c r="H218" s="21"/>
      <c r="I218" s="18" t="str">
        <f t="shared" ca="1" si="18"/>
        <v/>
      </c>
      <c r="J218" s="18">
        <f t="shared" ca="1" si="19"/>
        <v>1</v>
      </c>
      <c r="K218" s="18" t="str">
        <f t="shared" ca="1" si="20"/>
        <v>4 A</v>
      </c>
      <c r="L218" s="23">
        <f t="shared" ca="1" si="21"/>
        <v>4.3923611111111116E-3</v>
      </c>
      <c r="S218" s="23">
        <f ca="1">VLOOKUP(inscript!A218,INDIRECT(CONCATENATE("'c",G218,"'!E:G")),3,0)</f>
        <v>4.3923611111111116E-3</v>
      </c>
    </row>
    <row r="219" spans="1:19" ht="15" customHeight="1" x14ac:dyDescent="0.3">
      <c r="A219" s="18">
        <v>218</v>
      </c>
      <c r="B219" s="19" t="s">
        <v>231</v>
      </c>
      <c r="C219" s="19" t="s">
        <v>348</v>
      </c>
      <c r="D219" s="20">
        <v>41393</v>
      </c>
      <c r="E219" s="21" t="s">
        <v>407</v>
      </c>
      <c r="F219" s="18">
        <f t="shared" si="17"/>
        <v>2</v>
      </c>
      <c r="G219" s="22">
        <v>6</v>
      </c>
      <c r="H219" s="21"/>
      <c r="I219" s="18" t="str">
        <f t="shared" ca="1" si="18"/>
        <v/>
      </c>
      <c r="J219" s="18">
        <f t="shared" ca="1" si="19"/>
        <v>1</v>
      </c>
      <c r="K219" s="18" t="str">
        <f t="shared" ca="1" si="20"/>
        <v>4 A</v>
      </c>
      <c r="L219" s="23">
        <f t="shared" ca="1" si="21"/>
        <v>3.6805555555555554E-3</v>
      </c>
      <c r="S219" s="23">
        <f ca="1">VLOOKUP(inscript!A219,INDIRECT(CONCATENATE("'c",G219,"'!E:G")),3,0)</f>
        <v>3.6805555555555554E-3</v>
      </c>
    </row>
    <row r="220" spans="1:19" ht="15" customHeight="1" x14ac:dyDescent="0.3">
      <c r="A220" s="18">
        <v>219</v>
      </c>
      <c r="B220" s="19" t="s">
        <v>244</v>
      </c>
      <c r="C220" s="19" t="s">
        <v>245</v>
      </c>
      <c r="D220" s="20">
        <v>41589</v>
      </c>
      <c r="E220" s="21" t="s">
        <v>407</v>
      </c>
      <c r="F220" s="18">
        <f t="shared" si="17"/>
        <v>2</v>
      </c>
      <c r="G220" s="22">
        <v>5</v>
      </c>
      <c r="H220" s="21"/>
      <c r="I220" s="18" t="str">
        <f t="shared" ca="1" si="18"/>
        <v/>
      </c>
      <c r="J220" s="18">
        <f t="shared" ca="1" si="19"/>
        <v>1</v>
      </c>
      <c r="K220" s="18" t="str">
        <f t="shared" ca="1" si="20"/>
        <v>4 A</v>
      </c>
      <c r="L220" s="23">
        <f t="shared" ca="1" si="21"/>
        <v>3.7500000000000003E-3</v>
      </c>
      <c r="S220" s="23">
        <f ca="1">VLOOKUP(inscript!A220,INDIRECT(CONCATENATE("'c",G220,"'!E:G")),3,0)</f>
        <v>3.7500000000000003E-3</v>
      </c>
    </row>
    <row r="221" spans="1:19" ht="15" customHeight="1" x14ac:dyDescent="0.3">
      <c r="A221" s="18">
        <v>220</v>
      </c>
      <c r="B221" s="19" t="s">
        <v>293</v>
      </c>
      <c r="C221" s="19" t="s">
        <v>234</v>
      </c>
      <c r="D221" s="20">
        <v>41488</v>
      </c>
      <c r="E221" s="21" t="s">
        <v>407</v>
      </c>
      <c r="F221" s="18">
        <f t="shared" si="17"/>
        <v>2</v>
      </c>
      <c r="G221" s="22">
        <v>5</v>
      </c>
      <c r="H221" s="21"/>
      <c r="I221" s="18" t="str">
        <f t="shared" ca="1" si="18"/>
        <v/>
      </c>
      <c r="J221" s="18">
        <f t="shared" ca="1" si="19"/>
        <v>1</v>
      </c>
      <c r="K221" s="18" t="str">
        <f t="shared" ca="1" si="20"/>
        <v>4 A</v>
      </c>
      <c r="L221" s="23">
        <f t="shared" ca="1" si="21"/>
        <v>4.386574074074074E-3</v>
      </c>
      <c r="S221" s="23">
        <f ca="1">VLOOKUP(inscript!A221,INDIRECT(CONCATENATE("'c",G221,"'!E:G")),3,0)</f>
        <v>4.386574074074074E-3</v>
      </c>
    </row>
    <row r="222" spans="1:19" ht="15" customHeight="1" x14ac:dyDescent="0.3">
      <c r="A222" s="18">
        <v>221</v>
      </c>
      <c r="B222" s="19" t="s">
        <v>349</v>
      </c>
      <c r="C222" s="19" t="s">
        <v>350</v>
      </c>
      <c r="D222" s="20">
        <v>41600</v>
      </c>
      <c r="E222" s="21" t="s">
        <v>407</v>
      </c>
      <c r="F222" s="18">
        <f t="shared" si="17"/>
        <v>2</v>
      </c>
      <c r="G222" s="22">
        <v>6</v>
      </c>
      <c r="H222" s="21"/>
      <c r="I222" s="18" t="str">
        <f t="shared" ca="1" si="18"/>
        <v/>
      </c>
      <c r="J222" s="18">
        <f t="shared" ca="1" si="19"/>
        <v>1</v>
      </c>
      <c r="K222" s="18" t="str">
        <f t="shared" ca="1" si="20"/>
        <v>4 A</v>
      </c>
      <c r="L222" s="23">
        <f t="shared" ca="1" si="21"/>
        <v>3.8078703703703707E-3</v>
      </c>
      <c r="S222" s="23">
        <f ca="1">VLOOKUP(inscript!A222,INDIRECT(CONCATENATE("'c",G222,"'!E:G")),3,0)</f>
        <v>3.8078703703703707E-3</v>
      </c>
    </row>
    <row r="223" spans="1:19" ht="15" customHeight="1" x14ac:dyDescent="0.3">
      <c r="A223" s="18">
        <v>222</v>
      </c>
      <c r="B223" s="19" t="s">
        <v>351</v>
      </c>
      <c r="C223" s="19" t="s">
        <v>168</v>
      </c>
      <c r="D223" s="20">
        <v>41625</v>
      </c>
      <c r="E223" s="21" t="s">
        <v>407</v>
      </c>
      <c r="F223" s="18">
        <f t="shared" si="17"/>
        <v>2</v>
      </c>
      <c r="G223" s="22">
        <v>6</v>
      </c>
      <c r="H223" s="29"/>
      <c r="I223" s="18" t="str">
        <f t="shared" ca="1" si="18"/>
        <v/>
      </c>
      <c r="J223" s="18">
        <f t="shared" ca="1" si="19"/>
        <v>1</v>
      </c>
      <c r="K223" s="18" t="str">
        <f t="shared" ca="1" si="20"/>
        <v>4 A</v>
      </c>
      <c r="L223" s="23">
        <f t="shared" ca="1" si="21"/>
        <v>3.8310185185185183E-3</v>
      </c>
      <c r="S223" s="23">
        <f ca="1">VLOOKUP(inscript!A223,INDIRECT(CONCATENATE("'c",G223,"'!E:G")),3,0)</f>
        <v>3.8310185185185183E-3</v>
      </c>
    </row>
    <row r="224" spans="1:19" ht="15" customHeight="1" x14ac:dyDescent="0.3">
      <c r="A224" s="18">
        <v>223</v>
      </c>
      <c r="B224" s="19" t="s">
        <v>353</v>
      </c>
      <c r="C224" s="19" t="s">
        <v>354</v>
      </c>
      <c r="D224" s="20">
        <v>41587</v>
      </c>
      <c r="E224" s="21" t="s">
        <v>407</v>
      </c>
      <c r="F224" s="18">
        <f t="shared" si="17"/>
        <v>2</v>
      </c>
      <c r="G224" s="22">
        <v>6</v>
      </c>
      <c r="H224" s="21" t="s">
        <v>7</v>
      </c>
      <c r="I224" s="18" t="str">
        <f t="shared" ca="1" si="18"/>
        <v/>
      </c>
      <c r="J224" s="18">
        <f t="shared" ca="1" si="19"/>
        <v>0</v>
      </c>
      <c r="K224" s="18" t="str">
        <f t="shared" ca="1" si="20"/>
        <v/>
      </c>
      <c r="L224" s="23" t="e">
        <f t="shared" ca="1" si="21"/>
        <v>#N/A</v>
      </c>
      <c r="S224" s="23" t="e">
        <f ca="1">VLOOKUP(inscript!A224,INDIRECT(CONCATENATE("'c",G224,"'!E:G")),3,0)</f>
        <v>#N/A</v>
      </c>
    </row>
    <row r="225" spans="1:19" ht="15" customHeight="1" x14ac:dyDescent="0.3">
      <c r="A225" s="18">
        <v>224</v>
      </c>
      <c r="B225" s="19" t="s">
        <v>249</v>
      </c>
      <c r="C225" s="19" t="s">
        <v>250</v>
      </c>
      <c r="D225" s="20">
        <v>41523</v>
      </c>
      <c r="E225" s="21" t="s">
        <v>407</v>
      </c>
      <c r="F225" s="18">
        <f t="shared" si="17"/>
        <v>2</v>
      </c>
      <c r="G225" s="22">
        <v>5</v>
      </c>
      <c r="H225" s="21"/>
      <c r="I225" s="18" t="str">
        <f t="shared" ca="1" si="18"/>
        <v/>
      </c>
      <c r="J225" s="18">
        <f t="shared" ca="1" si="19"/>
        <v>1</v>
      </c>
      <c r="K225" s="18" t="str">
        <f t="shared" ca="1" si="20"/>
        <v>4 A</v>
      </c>
      <c r="L225" s="23">
        <f t="shared" ca="1" si="21"/>
        <v>4.6412037037037038E-3</v>
      </c>
      <c r="S225" s="23">
        <f ca="1">VLOOKUP(inscript!A225,INDIRECT(CONCATENATE("'c",G225,"'!E:G")),3,0)</f>
        <v>4.6412037037037038E-3</v>
      </c>
    </row>
    <row r="226" spans="1:19" ht="15" customHeight="1" x14ac:dyDescent="0.3">
      <c r="A226" s="18">
        <v>225</v>
      </c>
      <c r="B226" s="19" t="s">
        <v>251</v>
      </c>
      <c r="C226" s="19" t="s">
        <v>252</v>
      </c>
      <c r="D226" s="20">
        <v>41424</v>
      </c>
      <c r="E226" s="21" t="s">
        <v>407</v>
      </c>
      <c r="F226" s="18">
        <f t="shared" si="17"/>
        <v>2</v>
      </c>
      <c r="G226" s="22">
        <v>5</v>
      </c>
      <c r="H226" s="21"/>
      <c r="I226" s="18" t="str">
        <f t="shared" ca="1" si="18"/>
        <v/>
      </c>
      <c r="J226" s="18">
        <f t="shared" ca="1" si="19"/>
        <v>1</v>
      </c>
      <c r="K226" s="18" t="str">
        <f t="shared" ca="1" si="20"/>
        <v>4 A</v>
      </c>
      <c r="L226" s="23">
        <f t="shared" ca="1" si="21"/>
        <v>5.9259259259259256E-3</v>
      </c>
      <c r="S226" s="23">
        <f ca="1">VLOOKUP(inscript!A226,INDIRECT(CONCATENATE("'c",G226,"'!E:G")),3,0)</f>
        <v>5.9259259259259256E-3</v>
      </c>
    </row>
    <row r="227" spans="1:19" ht="15" customHeight="1" x14ac:dyDescent="0.3">
      <c r="A227" s="18">
        <v>226</v>
      </c>
      <c r="B227" s="19" t="s">
        <v>355</v>
      </c>
      <c r="C227" s="19" t="s">
        <v>356</v>
      </c>
      <c r="D227" s="20">
        <v>41442</v>
      </c>
      <c r="E227" s="21" t="s">
        <v>425</v>
      </c>
      <c r="F227" s="18">
        <f t="shared" si="17"/>
        <v>2</v>
      </c>
      <c r="G227" s="22">
        <v>6</v>
      </c>
      <c r="H227" s="21"/>
      <c r="I227" s="18" t="str">
        <f t="shared" ca="1" si="18"/>
        <v/>
      </c>
      <c r="J227" s="18">
        <f t="shared" ca="1" si="19"/>
        <v>1</v>
      </c>
      <c r="K227" s="18" t="str">
        <f t="shared" ca="1" si="20"/>
        <v>4 B</v>
      </c>
      <c r="L227" s="23">
        <f t="shared" ca="1" si="21"/>
        <v>3.5590277777777777E-3</v>
      </c>
      <c r="S227" s="23">
        <f ca="1">VLOOKUP(inscript!A227,INDIRECT(CONCATENATE("'c",G227,"'!E:G")),3,0)</f>
        <v>3.5590277777777777E-3</v>
      </c>
    </row>
    <row r="228" spans="1:19" ht="15" customHeight="1" x14ac:dyDescent="0.3">
      <c r="A228" s="18">
        <v>227</v>
      </c>
      <c r="B228" s="19" t="s">
        <v>376</v>
      </c>
      <c r="C228" s="19" t="s">
        <v>377</v>
      </c>
      <c r="D228" s="20">
        <v>41306</v>
      </c>
      <c r="E228" s="21" t="s">
        <v>425</v>
      </c>
      <c r="F228" s="18">
        <f t="shared" si="17"/>
        <v>2</v>
      </c>
      <c r="G228" s="22">
        <v>6</v>
      </c>
      <c r="H228" s="21"/>
      <c r="I228" s="18" t="str">
        <f t="shared" ca="1" si="18"/>
        <v/>
      </c>
      <c r="J228" s="18">
        <f t="shared" ca="1" si="19"/>
        <v>1</v>
      </c>
      <c r="K228" s="18" t="str">
        <f t="shared" ca="1" si="20"/>
        <v>4 B</v>
      </c>
      <c r="L228" s="23">
        <f t="shared" ca="1" si="21"/>
        <v>4.2592592592592595E-3</v>
      </c>
      <c r="S228" s="23">
        <f ca="1">VLOOKUP(inscript!A228,INDIRECT(CONCATENATE("'c",G228,"'!E:G")),3,0)</f>
        <v>4.2592592592592595E-3</v>
      </c>
    </row>
    <row r="229" spans="1:19" ht="15" customHeight="1" x14ac:dyDescent="0.3">
      <c r="A229" s="18">
        <v>228</v>
      </c>
      <c r="B229" s="19" t="s">
        <v>275</v>
      </c>
      <c r="C229" s="19" t="s">
        <v>276</v>
      </c>
      <c r="D229" s="20">
        <v>41412</v>
      </c>
      <c r="E229" s="21" t="s">
        <v>425</v>
      </c>
      <c r="F229" s="18">
        <f t="shared" si="17"/>
        <v>2</v>
      </c>
      <c r="G229" s="22">
        <v>5</v>
      </c>
      <c r="H229" s="21"/>
      <c r="I229" s="18" t="str">
        <f t="shared" ca="1" si="18"/>
        <v>ABS</v>
      </c>
      <c r="J229" s="18">
        <f t="shared" ca="1" si="19"/>
        <v>0</v>
      </c>
      <c r="K229" s="18" t="str">
        <f t="shared" ca="1" si="20"/>
        <v>4 B</v>
      </c>
      <c r="L229" s="23">
        <f t="shared" ca="1" si="21"/>
        <v>7.332175925925926E-3</v>
      </c>
      <c r="S229" s="23" t="e">
        <f ca="1">VLOOKUP(inscript!A229,INDIRECT(CONCATENATE("'c",G229,"'!E:G")),3,0)</f>
        <v>#N/A</v>
      </c>
    </row>
    <row r="230" spans="1:19" ht="15" customHeight="1" x14ac:dyDescent="0.3">
      <c r="A230" s="18">
        <v>229</v>
      </c>
      <c r="B230" s="19" t="s">
        <v>93</v>
      </c>
      <c r="C230" s="19" t="s">
        <v>281</v>
      </c>
      <c r="D230" s="20">
        <v>41291</v>
      </c>
      <c r="E230" s="21" t="s">
        <v>425</v>
      </c>
      <c r="F230" s="18">
        <f t="shared" si="17"/>
        <v>2</v>
      </c>
      <c r="G230" s="22">
        <v>5</v>
      </c>
      <c r="H230" s="21"/>
      <c r="I230" s="18" t="str">
        <f t="shared" ca="1" si="18"/>
        <v/>
      </c>
      <c r="J230" s="18">
        <f t="shared" ca="1" si="19"/>
        <v>1</v>
      </c>
      <c r="K230" s="18" t="str">
        <f t="shared" ca="1" si="20"/>
        <v>4 B</v>
      </c>
      <c r="L230" s="23">
        <f t="shared" ca="1" si="21"/>
        <v>4.0277777777777777E-3</v>
      </c>
      <c r="S230" s="23">
        <f ca="1">VLOOKUP(inscript!A230,INDIRECT(CONCATENATE("'c",G230,"'!E:G")),3,0)</f>
        <v>4.0277777777777777E-3</v>
      </c>
    </row>
    <row r="231" spans="1:19" ht="15" customHeight="1" x14ac:dyDescent="0.3">
      <c r="A231" s="18">
        <v>230</v>
      </c>
      <c r="B231" s="19" t="s">
        <v>125</v>
      </c>
      <c r="C231" s="19" t="s">
        <v>284</v>
      </c>
      <c r="D231" s="20">
        <v>41538</v>
      </c>
      <c r="E231" s="21" t="s">
        <v>425</v>
      </c>
      <c r="F231" s="18">
        <f t="shared" si="17"/>
        <v>2</v>
      </c>
      <c r="G231" s="22">
        <v>5</v>
      </c>
      <c r="H231" s="21" t="s">
        <v>7</v>
      </c>
      <c r="I231" s="18" t="str">
        <f t="shared" ca="1" si="18"/>
        <v/>
      </c>
      <c r="J231" s="18">
        <f t="shared" ca="1" si="19"/>
        <v>0</v>
      </c>
      <c r="K231" s="18" t="str">
        <f t="shared" ca="1" si="20"/>
        <v/>
      </c>
      <c r="L231" s="23" t="e">
        <f t="shared" ca="1" si="21"/>
        <v>#N/A</v>
      </c>
      <c r="S231" s="23" t="e">
        <f ca="1">VLOOKUP(inscript!A231,INDIRECT(CONCATENATE("'c",G231,"'!E:G")),3,0)</f>
        <v>#N/A</v>
      </c>
    </row>
    <row r="232" spans="1:19" ht="15" customHeight="1" x14ac:dyDescent="0.3">
      <c r="A232" s="18">
        <v>231</v>
      </c>
      <c r="B232" s="19" t="s">
        <v>239</v>
      </c>
      <c r="C232" s="19" t="s">
        <v>240</v>
      </c>
      <c r="D232" s="20">
        <v>41626</v>
      </c>
      <c r="E232" s="21" t="s">
        <v>425</v>
      </c>
      <c r="F232" s="18">
        <f t="shared" si="17"/>
        <v>2</v>
      </c>
      <c r="G232" s="22">
        <v>5</v>
      </c>
      <c r="H232" s="21"/>
      <c r="I232" s="18" t="str">
        <f t="shared" ca="1" si="18"/>
        <v/>
      </c>
      <c r="J232" s="18">
        <f t="shared" ca="1" si="19"/>
        <v>1</v>
      </c>
      <c r="K232" s="18" t="str">
        <f t="shared" ca="1" si="20"/>
        <v>4 B</v>
      </c>
      <c r="L232" s="23">
        <f t="shared" ca="1" si="21"/>
        <v>4.5486111111111109E-3</v>
      </c>
      <c r="S232" s="23">
        <f ca="1">VLOOKUP(inscript!A232,INDIRECT(CONCATENATE("'c",G232,"'!E:G")),3,0)</f>
        <v>4.5486111111111109E-3</v>
      </c>
    </row>
    <row r="233" spans="1:19" ht="15" customHeight="1" x14ac:dyDescent="0.3">
      <c r="A233" s="18">
        <v>232</v>
      </c>
      <c r="B233" s="19" t="s">
        <v>624</v>
      </c>
      <c r="C233" s="19" t="s">
        <v>625</v>
      </c>
      <c r="D233" s="20">
        <v>41499</v>
      </c>
      <c r="E233" s="21" t="s">
        <v>425</v>
      </c>
      <c r="F233" s="18">
        <f t="shared" si="17"/>
        <v>2</v>
      </c>
      <c r="G233" s="22">
        <v>5</v>
      </c>
      <c r="H233" s="21"/>
      <c r="I233" s="18" t="str">
        <f t="shared" ca="1" si="18"/>
        <v/>
      </c>
      <c r="J233" s="18">
        <f t="shared" ca="1" si="19"/>
        <v>1</v>
      </c>
      <c r="K233" s="18" t="str">
        <f t="shared" ca="1" si="20"/>
        <v>4 B</v>
      </c>
      <c r="L233" s="23">
        <f t="shared" ca="1" si="21"/>
        <v>7.1585648148148155E-3</v>
      </c>
      <c r="S233" s="23">
        <f ca="1">VLOOKUP(inscript!A233,INDIRECT(CONCATENATE("'c",G233,"'!E:G")),3,0)</f>
        <v>7.1585648148148155E-3</v>
      </c>
    </row>
    <row r="234" spans="1:19" ht="15" customHeight="1" x14ac:dyDescent="0.3">
      <c r="A234" s="18">
        <v>233</v>
      </c>
      <c r="B234" s="19" t="s">
        <v>256</v>
      </c>
      <c r="C234" s="19" t="s">
        <v>257</v>
      </c>
      <c r="D234" s="20">
        <v>41296</v>
      </c>
      <c r="E234" s="21" t="s">
        <v>425</v>
      </c>
      <c r="F234" s="18">
        <f t="shared" si="17"/>
        <v>2</v>
      </c>
      <c r="G234" s="22">
        <v>5</v>
      </c>
      <c r="H234" s="21"/>
      <c r="I234" s="18" t="str">
        <f t="shared" ca="1" si="18"/>
        <v/>
      </c>
      <c r="J234" s="18">
        <f t="shared" ca="1" si="19"/>
        <v>1</v>
      </c>
      <c r="K234" s="18" t="str">
        <f t="shared" ca="1" si="20"/>
        <v>4 B</v>
      </c>
      <c r="L234" s="23">
        <f t="shared" ca="1" si="21"/>
        <v>4.6006944444444446E-3</v>
      </c>
      <c r="S234" s="23">
        <f ca="1">VLOOKUP(inscript!A234,INDIRECT(CONCATENATE("'c",G234,"'!E:G")),3,0)</f>
        <v>4.6006944444444446E-3</v>
      </c>
    </row>
    <row r="235" spans="1:19" ht="15" customHeight="1" x14ac:dyDescent="0.3">
      <c r="A235" s="18">
        <v>234</v>
      </c>
      <c r="B235" s="19" t="s">
        <v>258</v>
      </c>
      <c r="C235" s="19" t="s">
        <v>289</v>
      </c>
      <c r="D235" s="20">
        <v>41302</v>
      </c>
      <c r="E235" s="21" t="s">
        <v>425</v>
      </c>
      <c r="F235" s="18">
        <f t="shared" si="17"/>
        <v>2</v>
      </c>
      <c r="G235" s="22">
        <v>5</v>
      </c>
      <c r="H235" s="21"/>
      <c r="I235" s="18" t="str">
        <f t="shared" ca="1" si="18"/>
        <v/>
      </c>
      <c r="J235" s="18">
        <f t="shared" ca="1" si="19"/>
        <v>1</v>
      </c>
      <c r="K235" s="18" t="str">
        <f t="shared" ca="1" si="20"/>
        <v>4 B</v>
      </c>
      <c r="L235" s="23">
        <f t="shared" ca="1" si="21"/>
        <v>4.4444444444444444E-3</v>
      </c>
      <c r="S235" s="23">
        <f ca="1">VLOOKUP(inscript!A235,INDIRECT(CONCATENATE("'c",G235,"'!E:G")),3,0)</f>
        <v>4.4444444444444444E-3</v>
      </c>
    </row>
    <row r="236" spans="1:19" ht="15" customHeight="1" x14ac:dyDescent="0.3">
      <c r="A236" s="18">
        <v>235</v>
      </c>
      <c r="B236" s="19" t="s">
        <v>258</v>
      </c>
      <c r="C236" s="19" t="s">
        <v>259</v>
      </c>
      <c r="D236" s="20">
        <v>41488</v>
      </c>
      <c r="E236" s="21" t="s">
        <v>425</v>
      </c>
      <c r="F236" s="18">
        <f t="shared" si="17"/>
        <v>2</v>
      </c>
      <c r="G236" s="22">
        <v>5</v>
      </c>
      <c r="H236" s="21"/>
      <c r="I236" s="18" t="str">
        <f t="shared" ca="1" si="18"/>
        <v/>
      </c>
      <c r="J236" s="18">
        <f t="shared" ca="1" si="19"/>
        <v>1</v>
      </c>
      <c r="K236" s="18" t="str">
        <f t="shared" ca="1" si="20"/>
        <v>4 B</v>
      </c>
      <c r="L236" s="23">
        <f t="shared" ca="1" si="21"/>
        <v>4.5775462962962966E-3</v>
      </c>
      <c r="S236" s="23">
        <f ca="1">VLOOKUP(inscript!A236,INDIRECT(CONCATENATE("'c",G236,"'!E:G")),3,0)</f>
        <v>4.5775462962962966E-3</v>
      </c>
    </row>
    <row r="237" spans="1:19" ht="15" customHeight="1" x14ac:dyDescent="0.3">
      <c r="A237" s="18">
        <v>236</v>
      </c>
      <c r="B237" s="19" t="s">
        <v>260</v>
      </c>
      <c r="C237" s="19" t="s">
        <v>290</v>
      </c>
      <c r="D237" s="20">
        <v>41300</v>
      </c>
      <c r="E237" s="21" t="s">
        <v>425</v>
      </c>
      <c r="F237" s="18">
        <f t="shared" si="17"/>
        <v>2</v>
      </c>
      <c r="G237" s="22">
        <v>5</v>
      </c>
      <c r="H237" s="21"/>
      <c r="I237" s="18" t="str">
        <f t="shared" ca="1" si="18"/>
        <v/>
      </c>
      <c r="J237" s="18">
        <f t="shared" ca="1" si="19"/>
        <v>1</v>
      </c>
      <c r="K237" s="18" t="str">
        <f t="shared" ca="1" si="20"/>
        <v>4 B</v>
      </c>
      <c r="L237" s="23">
        <f t="shared" ca="1" si="21"/>
        <v>5.5208333333333333E-3</v>
      </c>
      <c r="S237" s="23">
        <f ca="1">VLOOKUP(inscript!A237,INDIRECT(CONCATENATE("'c",G237,"'!E:G")),3,0)</f>
        <v>5.5208333333333333E-3</v>
      </c>
    </row>
    <row r="238" spans="1:19" ht="15" customHeight="1" x14ac:dyDescent="0.3">
      <c r="A238" s="18">
        <v>237</v>
      </c>
      <c r="B238" s="19" t="s">
        <v>345</v>
      </c>
      <c r="C238" s="19" t="s">
        <v>163</v>
      </c>
      <c r="D238" s="20">
        <v>41583</v>
      </c>
      <c r="E238" s="21" t="s">
        <v>425</v>
      </c>
      <c r="F238" s="18">
        <f t="shared" si="17"/>
        <v>2</v>
      </c>
      <c r="G238" s="22">
        <v>6</v>
      </c>
      <c r="H238" s="21"/>
      <c r="I238" s="18" t="str">
        <f t="shared" ca="1" si="18"/>
        <v/>
      </c>
      <c r="J238" s="18">
        <f t="shared" ca="1" si="19"/>
        <v>1</v>
      </c>
      <c r="K238" s="18" t="str">
        <f t="shared" ca="1" si="20"/>
        <v>4 B</v>
      </c>
      <c r="L238" s="23">
        <f t="shared" ca="1" si="21"/>
        <v>4.409722222222222E-3</v>
      </c>
      <c r="S238" s="23">
        <f ca="1">VLOOKUP(inscript!A238,INDIRECT(CONCATENATE("'c",G238,"'!E:G")),3,0)</f>
        <v>4.409722222222222E-3</v>
      </c>
    </row>
    <row r="239" spans="1:19" ht="15" customHeight="1" x14ac:dyDescent="0.3">
      <c r="A239" s="18">
        <v>238</v>
      </c>
      <c r="B239" s="19" t="s">
        <v>364</v>
      </c>
      <c r="C239" s="19" t="s">
        <v>165</v>
      </c>
      <c r="D239" s="20">
        <v>41300</v>
      </c>
      <c r="E239" s="21" t="s">
        <v>425</v>
      </c>
      <c r="F239" s="18">
        <f t="shared" si="17"/>
        <v>2</v>
      </c>
      <c r="G239" s="22">
        <v>6</v>
      </c>
      <c r="H239" s="21"/>
      <c r="I239" s="18" t="str">
        <f t="shared" ca="1" si="18"/>
        <v/>
      </c>
      <c r="J239" s="18">
        <f t="shared" ca="1" si="19"/>
        <v>1</v>
      </c>
      <c r="K239" s="18" t="str">
        <f t="shared" ca="1" si="20"/>
        <v>4 B</v>
      </c>
      <c r="L239" s="23">
        <f t="shared" ca="1" si="21"/>
        <v>3.6342592592592594E-3</v>
      </c>
      <c r="S239" s="23">
        <f ca="1">VLOOKUP(inscript!A239,INDIRECT(CONCATENATE("'c",G239,"'!E:G")),3,0)</f>
        <v>3.6342592592592594E-3</v>
      </c>
    </row>
    <row r="240" spans="1:19" ht="15" customHeight="1" x14ac:dyDescent="0.3">
      <c r="A240" s="18">
        <v>239</v>
      </c>
      <c r="B240" s="19" t="s">
        <v>291</v>
      </c>
      <c r="C240" s="19" t="s">
        <v>292</v>
      </c>
      <c r="D240" s="20">
        <v>41525</v>
      </c>
      <c r="E240" s="21" t="s">
        <v>425</v>
      </c>
      <c r="F240" s="18">
        <f t="shared" si="17"/>
        <v>2</v>
      </c>
      <c r="G240" s="22">
        <v>5</v>
      </c>
      <c r="H240" s="21"/>
      <c r="I240" s="18" t="str">
        <f t="shared" ca="1" si="18"/>
        <v/>
      </c>
      <c r="J240" s="18">
        <f t="shared" ca="1" si="19"/>
        <v>1</v>
      </c>
      <c r="K240" s="18" t="str">
        <f t="shared" ca="1" si="20"/>
        <v>4 B</v>
      </c>
      <c r="L240" s="23">
        <f t="shared" ca="1" si="21"/>
        <v>7.1412037037037043E-3</v>
      </c>
      <c r="S240" s="23">
        <f ca="1">VLOOKUP(inscript!A240,INDIRECT(CONCATENATE("'c",G240,"'!E:G")),3,0)</f>
        <v>7.1412037037037043E-3</v>
      </c>
    </row>
    <row r="241" spans="1:19" ht="15" customHeight="1" x14ac:dyDescent="0.3">
      <c r="A241" s="18">
        <v>240</v>
      </c>
      <c r="B241" s="19" t="s">
        <v>243</v>
      </c>
      <c r="C241" s="19" t="s">
        <v>94</v>
      </c>
      <c r="D241" s="20">
        <v>41623</v>
      </c>
      <c r="E241" s="21" t="s">
        <v>425</v>
      </c>
      <c r="F241" s="18">
        <f t="shared" si="17"/>
        <v>2</v>
      </c>
      <c r="G241" s="22">
        <v>5</v>
      </c>
      <c r="H241" s="21"/>
      <c r="I241" s="18" t="str">
        <f t="shared" ca="1" si="18"/>
        <v/>
      </c>
      <c r="J241" s="18">
        <f t="shared" ca="1" si="19"/>
        <v>1</v>
      </c>
      <c r="K241" s="18" t="str">
        <f t="shared" ca="1" si="20"/>
        <v>4 B</v>
      </c>
      <c r="L241" s="23">
        <f t="shared" ca="1" si="21"/>
        <v>4.7164351851851855E-3</v>
      </c>
      <c r="S241" s="23">
        <f ca="1">VLOOKUP(inscript!A241,INDIRECT(CONCATENATE("'c",G241,"'!E:G")),3,0)</f>
        <v>4.7164351851851855E-3</v>
      </c>
    </row>
    <row r="242" spans="1:19" ht="15" customHeight="1" x14ac:dyDescent="0.3">
      <c r="A242" s="18">
        <v>241</v>
      </c>
      <c r="B242" s="19" t="s">
        <v>366</v>
      </c>
      <c r="C242" s="19" t="s">
        <v>367</v>
      </c>
      <c r="D242" s="20">
        <v>41546</v>
      </c>
      <c r="E242" s="21" t="s">
        <v>425</v>
      </c>
      <c r="F242" s="18">
        <f t="shared" si="17"/>
        <v>2</v>
      </c>
      <c r="G242" s="22">
        <v>6</v>
      </c>
      <c r="H242" s="21"/>
      <c r="I242" s="18" t="str">
        <f t="shared" ca="1" si="18"/>
        <v/>
      </c>
      <c r="J242" s="18">
        <f t="shared" ca="1" si="19"/>
        <v>1</v>
      </c>
      <c r="K242" s="18" t="str">
        <f t="shared" ca="1" si="20"/>
        <v>4 B</v>
      </c>
      <c r="L242" s="23">
        <f t="shared" ca="1" si="21"/>
        <v>4.3460648148148156E-3</v>
      </c>
      <c r="S242" s="23">
        <f ca="1">VLOOKUP(inscript!A242,INDIRECT(CONCATENATE("'c",G242,"'!E:G")),3,0)</f>
        <v>4.3460648148148156E-3</v>
      </c>
    </row>
    <row r="243" spans="1:19" ht="15" customHeight="1" x14ac:dyDescent="0.3">
      <c r="A243" s="18">
        <v>242</v>
      </c>
      <c r="B243" s="19" t="s">
        <v>382</v>
      </c>
      <c r="C243" s="19" t="s">
        <v>383</v>
      </c>
      <c r="D243" s="20">
        <v>41409</v>
      </c>
      <c r="E243" s="21" t="s">
        <v>425</v>
      </c>
      <c r="F243" s="18">
        <f t="shared" si="17"/>
        <v>2</v>
      </c>
      <c r="G243" s="22">
        <v>6</v>
      </c>
      <c r="H243" s="21"/>
      <c r="I243" s="18" t="str">
        <f t="shared" ca="1" si="18"/>
        <v/>
      </c>
      <c r="J243" s="18">
        <f t="shared" ca="1" si="19"/>
        <v>1</v>
      </c>
      <c r="K243" s="18" t="str">
        <f t="shared" ca="1" si="20"/>
        <v>4 B</v>
      </c>
      <c r="L243" s="23">
        <f t="shared" ca="1" si="21"/>
        <v>3.7847222222222223E-3</v>
      </c>
      <c r="S243" s="23">
        <f ca="1">VLOOKUP(inscript!A243,INDIRECT(CONCATENATE("'c",G243,"'!E:G")),3,0)</f>
        <v>3.7847222222222223E-3</v>
      </c>
    </row>
    <row r="244" spans="1:19" ht="15" customHeight="1" x14ac:dyDescent="0.3">
      <c r="A244" s="18">
        <v>243</v>
      </c>
      <c r="B244" s="19" t="s">
        <v>368</v>
      </c>
      <c r="C244" s="19" t="s">
        <v>369</v>
      </c>
      <c r="D244" s="20">
        <v>41460</v>
      </c>
      <c r="E244" s="21" t="s">
        <v>425</v>
      </c>
      <c r="F244" s="18">
        <f t="shared" si="17"/>
        <v>2</v>
      </c>
      <c r="G244" s="22">
        <v>6</v>
      </c>
      <c r="H244" s="21"/>
      <c r="I244" s="18" t="str">
        <f t="shared" ca="1" si="18"/>
        <v/>
      </c>
      <c r="J244" s="18">
        <f t="shared" ca="1" si="19"/>
        <v>1</v>
      </c>
      <c r="K244" s="18" t="str">
        <f t="shared" ca="1" si="20"/>
        <v>4 B</v>
      </c>
      <c r="L244" s="23">
        <f t="shared" ca="1" si="21"/>
        <v>4.4907407407407405E-3</v>
      </c>
      <c r="S244" s="23">
        <f ca="1">VLOOKUP(inscript!A244,INDIRECT(CONCATENATE("'c",G244,"'!E:G")),3,0)</f>
        <v>4.4907407407407405E-3</v>
      </c>
    </row>
    <row r="245" spans="1:19" ht="15" customHeight="1" x14ac:dyDescent="0.3">
      <c r="A245" s="18">
        <v>244</v>
      </c>
      <c r="B245" s="19" t="s">
        <v>323</v>
      </c>
      <c r="C245" s="19" t="s">
        <v>324</v>
      </c>
      <c r="D245" s="20">
        <v>41395</v>
      </c>
      <c r="E245" s="21" t="s">
        <v>425</v>
      </c>
      <c r="F245" s="18">
        <f t="shared" si="17"/>
        <v>2</v>
      </c>
      <c r="G245" s="22">
        <v>5</v>
      </c>
      <c r="H245" s="29"/>
      <c r="I245" s="18" t="str">
        <f t="shared" ca="1" si="18"/>
        <v>ABS</v>
      </c>
      <c r="J245" s="18">
        <f t="shared" ca="1" si="19"/>
        <v>0</v>
      </c>
      <c r="K245" s="18" t="str">
        <f t="shared" ca="1" si="20"/>
        <v>4 B</v>
      </c>
      <c r="L245" s="23">
        <f t="shared" ca="1" si="21"/>
        <v>7.332175925925926E-3</v>
      </c>
      <c r="S245" s="23" t="e">
        <f ca="1">VLOOKUP(inscript!A245,INDIRECT(CONCATENATE("'c",G245,"'!E:G")),3,0)</f>
        <v>#N/A</v>
      </c>
    </row>
    <row r="246" spans="1:19" ht="15" customHeight="1" x14ac:dyDescent="0.3">
      <c r="A246" s="18">
        <v>245</v>
      </c>
      <c r="B246" s="19" t="s">
        <v>372</v>
      </c>
      <c r="C246" s="19" t="s">
        <v>373</v>
      </c>
      <c r="D246" s="20">
        <v>41319</v>
      </c>
      <c r="E246" s="21" t="s">
        <v>425</v>
      </c>
      <c r="F246" s="18">
        <f t="shared" si="17"/>
        <v>2</v>
      </c>
      <c r="G246" s="22">
        <v>6</v>
      </c>
      <c r="H246" s="21"/>
      <c r="I246" s="18" t="str">
        <f t="shared" ca="1" si="18"/>
        <v/>
      </c>
      <c r="J246" s="18">
        <f t="shared" ca="1" si="19"/>
        <v>1</v>
      </c>
      <c r="K246" s="18" t="str">
        <f t="shared" ca="1" si="20"/>
        <v>4 B</v>
      </c>
      <c r="L246" s="23">
        <f t="shared" ca="1" si="21"/>
        <v>4.3287037037037035E-3</v>
      </c>
      <c r="S246" s="23">
        <f ca="1">VLOOKUP(inscript!A246,INDIRECT(CONCATENATE("'c",G246,"'!E:G")),3,0)</f>
        <v>4.3287037037037035E-3</v>
      </c>
    </row>
    <row r="247" spans="1:19" ht="15" customHeight="1" x14ac:dyDescent="0.3">
      <c r="A247" s="18">
        <v>246</v>
      </c>
      <c r="B247" s="19" t="s">
        <v>688</v>
      </c>
      <c r="C247" s="19" t="s">
        <v>360</v>
      </c>
      <c r="D247" s="20">
        <v>41627</v>
      </c>
      <c r="E247" s="21" t="s">
        <v>425</v>
      </c>
      <c r="F247" s="18">
        <f t="shared" si="17"/>
        <v>2</v>
      </c>
      <c r="G247" s="22">
        <v>6</v>
      </c>
      <c r="H247" s="21"/>
      <c r="I247" s="18" t="str">
        <f t="shared" ca="1" si="18"/>
        <v/>
      </c>
      <c r="J247" s="18">
        <f t="shared" ca="1" si="19"/>
        <v>1</v>
      </c>
      <c r="K247" s="18" t="str">
        <f t="shared" ca="1" si="20"/>
        <v>4 B</v>
      </c>
      <c r="L247" s="23">
        <f t="shared" ca="1" si="21"/>
        <v>4.2129629629629626E-3</v>
      </c>
      <c r="S247" s="23">
        <f ca="1">VLOOKUP(inscript!A247,INDIRECT(CONCATENATE("'c",G247,"'!E:G")),3,0)</f>
        <v>4.2129629629629626E-3</v>
      </c>
    </row>
    <row r="248" spans="1:19" ht="15" customHeight="1" x14ac:dyDescent="0.3">
      <c r="A248" s="18">
        <v>247</v>
      </c>
      <c r="B248" s="19" t="s">
        <v>268</v>
      </c>
      <c r="C248" s="19" t="s">
        <v>269</v>
      </c>
      <c r="D248" s="20">
        <v>41435</v>
      </c>
      <c r="E248" s="21" t="s">
        <v>425</v>
      </c>
      <c r="F248" s="18">
        <f t="shared" si="17"/>
        <v>2</v>
      </c>
      <c r="G248" s="22">
        <v>5</v>
      </c>
      <c r="H248" s="21"/>
      <c r="I248" s="18" t="str">
        <f t="shared" ca="1" si="18"/>
        <v/>
      </c>
      <c r="J248" s="18">
        <f t="shared" ca="1" si="19"/>
        <v>1</v>
      </c>
      <c r="K248" s="18" t="str">
        <f t="shared" ca="1" si="20"/>
        <v>4 B</v>
      </c>
      <c r="L248" s="23">
        <f t="shared" ca="1" si="21"/>
        <v>4.5601851851851853E-3</v>
      </c>
      <c r="S248" s="23">
        <f ca="1">VLOOKUP(inscript!A248,INDIRECT(CONCATENATE("'c",G248,"'!E:G")),3,0)</f>
        <v>4.5601851851851853E-3</v>
      </c>
    </row>
    <row r="249" spans="1:19" ht="15" customHeight="1" x14ac:dyDescent="0.3">
      <c r="A249" s="18">
        <v>248</v>
      </c>
      <c r="B249" s="19" t="s">
        <v>374</v>
      </c>
      <c r="C249" s="19" t="s">
        <v>183</v>
      </c>
      <c r="D249" s="20">
        <v>41298</v>
      </c>
      <c r="E249" s="21" t="s">
        <v>425</v>
      </c>
      <c r="F249" s="18">
        <f t="shared" si="17"/>
        <v>2</v>
      </c>
      <c r="G249" s="22">
        <v>6</v>
      </c>
      <c r="H249" s="21"/>
      <c r="I249" s="18" t="str">
        <f t="shared" ca="1" si="18"/>
        <v/>
      </c>
      <c r="J249" s="18">
        <f t="shared" ca="1" si="19"/>
        <v>1</v>
      </c>
      <c r="K249" s="18" t="str">
        <f t="shared" ca="1" si="20"/>
        <v>4 B</v>
      </c>
      <c r="L249" s="23">
        <f t="shared" ca="1" si="21"/>
        <v>3.7326388888888891E-3</v>
      </c>
      <c r="S249" s="23">
        <f ca="1">VLOOKUP(inscript!A249,INDIRECT(CONCATENATE("'c",G249,"'!E:G")),3,0)</f>
        <v>3.7326388888888891E-3</v>
      </c>
    </row>
    <row r="250" spans="1:19" ht="15" customHeight="1" x14ac:dyDescent="0.3">
      <c r="A250" s="18">
        <v>249</v>
      </c>
      <c r="B250" s="19" t="s">
        <v>374</v>
      </c>
      <c r="C250" s="19" t="s">
        <v>397</v>
      </c>
      <c r="D250" s="20">
        <v>41443</v>
      </c>
      <c r="E250" s="21" t="s">
        <v>425</v>
      </c>
      <c r="F250" s="18">
        <f t="shared" si="17"/>
        <v>2</v>
      </c>
      <c r="G250" s="22">
        <v>6</v>
      </c>
      <c r="H250" s="21"/>
      <c r="I250" s="18" t="str">
        <f t="shared" ca="1" si="18"/>
        <v/>
      </c>
      <c r="J250" s="18">
        <f t="shared" ca="1" si="19"/>
        <v>1</v>
      </c>
      <c r="K250" s="18" t="str">
        <f t="shared" ca="1" si="20"/>
        <v>4 B</v>
      </c>
      <c r="L250" s="23">
        <f t="shared" ca="1" si="21"/>
        <v>3.7500000000000003E-3</v>
      </c>
      <c r="S250" s="23">
        <f ca="1">VLOOKUP(inscript!A250,INDIRECT(CONCATENATE("'c",G250,"'!E:G")),3,0)</f>
        <v>3.7500000000000003E-3</v>
      </c>
    </row>
    <row r="251" spans="1:19" ht="15" customHeight="1" x14ac:dyDescent="0.3">
      <c r="A251" s="18">
        <v>250</v>
      </c>
      <c r="B251" s="19" t="s">
        <v>374</v>
      </c>
      <c r="C251" s="19" t="s">
        <v>126</v>
      </c>
      <c r="D251" s="20">
        <v>41301</v>
      </c>
      <c r="E251" s="21" t="s">
        <v>425</v>
      </c>
      <c r="F251" s="18">
        <f t="shared" si="17"/>
        <v>2</v>
      </c>
      <c r="G251" s="22">
        <v>6</v>
      </c>
      <c r="H251" s="21"/>
      <c r="I251" s="18" t="str">
        <f t="shared" ca="1" si="18"/>
        <v/>
      </c>
      <c r="J251" s="18">
        <f t="shared" ca="1" si="19"/>
        <v>1</v>
      </c>
      <c r="K251" s="18" t="str">
        <f t="shared" ca="1" si="20"/>
        <v>4 B</v>
      </c>
      <c r="L251" s="23">
        <f t="shared" ca="1" si="21"/>
        <v>4.1319444444444442E-3</v>
      </c>
      <c r="S251" s="23">
        <f ca="1">VLOOKUP(inscript!A251,INDIRECT(CONCATENATE("'c",G251,"'!E:G")),3,0)</f>
        <v>4.1319444444444442E-3</v>
      </c>
    </row>
    <row r="252" spans="1:19" ht="15" customHeight="1" x14ac:dyDescent="0.3">
      <c r="A252" s="18">
        <v>251</v>
      </c>
      <c r="B252" s="19" t="s">
        <v>270</v>
      </c>
      <c r="C252" s="19" t="s">
        <v>271</v>
      </c>
      <c r="D252" s="20">
        <v>41539</v>
      </c>
      <c r="E252" s="21" t="s">
        <v>425</v>
      </c>
      <c r="F252" s="18">
        <f t="shared" si="17"/>
        <v>2</v>
      </c>
      <c r="G252" s="22">
        <v>5</v>
      </c>
      <c r="H252" s="21"/>
      <c r="I252" s="18" t="str">
        <f t="shared" ca="1" si="18"/>
        <v/>
      </c>
      <c r="J252" s="18">
        <f t="shared" ca="1" si="19"/>
        <v>1</v>
      </c>
      <c r="K252" s="18" t="str">
        <f t="shared" ca="1" si="20"/>
        <v>4 B</v>
      </c>
      <c r="L252" s="23">
        <f t="shared" ca="1" si="21"/>
        <v>3.5069444444444445E-3</v>
      </c>
      <c r="S252" s="23">
        <f ca="1">VLOOKUP(inscript!A252,INDIRECT(CONCATENATE("'c",G252,"'!E:G")),3,0)</f>
        <v>3.5069444444444445E-3</v>
      </c>
    </row>
    <row r="253" spans="1:19" ht="15" customHeight="1" x14ac:dyDescent="0.3">
      <c r="A253" s="18">
        <v>252</v>
      </c>
      <c r="B253" s="19" t="s">
        <v>143</v>
      </c>
      <c r="C253" s="19" t="s">
        <v>375</v>
      </c>
      <c r="D253" s="20">
        <v>41305</v>
      </c>
      <c r="E253" s="21" t="s">
        <v>451</v>
      </c>
      <c r="F253" s="18">
        <f t="shared" si="17"/>
        <v>2</v>
      </c>
      <c r="G253" s="22">
        <v>6</v>
      </c>
      <c r="H253" s="21"/>
      <c r="I253" s="18" t="str">
        <f t="shared" ca="1" si="18"/>
        <v/>
      </c>
      <c r="J253" s="18">
        <f t="shared" ca="1" si="19"/>
        <v>1</v>
      </c>
      <c r="K253" s="18" t="str">
        <f t="shared" ca="1" si="20"/>
        <v>4 C</v>
      </c>
      <c r="L253" s="23">
        <f t="shared" ca="1" si="21"/>
        <v>4.1145833333333329E-3</v>
      </c>
      <c r="S253" s="23">
        <f ca="1">VLOOKUP(inscript!A253,INDIRECT(CONCATENATE("'c",G253,"'!E:G")),3,0)</f>
        <v>4.1145833333333329E-3</v>
      </c>
    </row>
    <row r="254" spans="1:19" ht="15" customHeight="1" x14ac:dyDescent="0.3">
      <c r="A254" s="18">
        <v>253</v>
      </c>
      <c r="B254" s="19" t="s">
        <v>378</v>
      </c>
      <c r="C254" s="19" t="s">
        <v>138</v>
      </c>
      <c r="D254" s="20">
        <v>41324</v>
      </c>
      <c r="E254" s="21" t="s">
        <v>451</v>
      </c>
      <c r="F254" s="18">
        <f t="shared" si="17"/>
        <v>2</v>
      </c>
      <c r="G254" s="22">
        <v>6</v>
      </c>
      <c r="H254" s="21"/>
      <c r="I254" s="18" t="str">
        <f t="shared" ca="1" si="18"/>
        <v/>
      </c>
      <c r="J254" s="18">
        <f t="shared" ca="1" si="19"/>
        <v>1</v>
      </c>
      <c r="K254" s="18" t="str">
        <f t="shared" ca="1" si="20"/>
        <v>4 C</v>
      </c>
      <c r="L254" s="23">
        <f t="shared" ca="1" si="21"/>
        <v>4.4270833333333332E-3</v>
      </c>
      <c r="S254" s="23">
        <f ca="1">VLOOKUP(inscript!A254,INDIRECT(CONCATENATE("'c",G254,"'!E:G")),3,0)</f>
        <v>4.4270833333333332E-3</v>
      </c>
    </row>
    <row r="255" spans="1:19" ht="15" customHeight="1" x14ac:dyDescent="0.3">
      <c r="A255" s="18">
        <v>254</v>
      </c>
      <c r="B255" s="19" t="s">
        <v>277</v>
      </c>
      <c r="C255" s="19" t="s">
        <v>278</v>
      </c>
      <c r="D255" s="20">
        <v>41438</v>
      </c>
      <c r="E255" s="21" t="s">
        <v>451</v>
      </c>
      <c r="F255" s="18">
        <f t="shared" si="17"/>
        <v>2</v>
      </c>
      <c r="G255" s="22">
        <v>5</v>
      </c>
      <c r="H255" s="21"/>
      <c r="I255" s="18" t="str">
        <f t="shared" ca="1" si="18"/>
        <v/>
      </c>
      <c r="J255" s="18">
        <f t="shared" ca="1" si="19"/>
        <v>1</v>
      </c>
      <c r="K255" s="18" t="str">
        <f t="shared" ca="1" si="20"/>
        <v>4 C</v>
      </c>
      <c r="L255" s="23">
        <f t="shared" ca="1" si="21"/>
        <v>6.6377314814814814E-3</v>
      </c>
      <c r="S255" s="23">
        <f ca="1">VLOOKUP(inscript!A255,INDIRECT(CONCATENATE("'c",G255,"'!E:G")),3,0)</f>
        <v>6.6377314814814814E-3</v>
      </c>
    </row>
    <row r="256" spans="1:19" ht="15" customHeight="1" x14ac:dyDescent="0.3">
      <c r="A256" s="18">
        <v>255</v>
      </c>
      <c r="B256" s="19" t="s">
        <v>279</v>
      </c>
      <c r="C256" s="19" t="s">
        <v>280</v>
      </c>
      <c r="D256" s="20">
        <v>41432</v>
      </c>
      <c r="E256" s="21" t="s">
        <v>451</v>
      </c>
      <c r="F256" s="18">
        <f t="shared" si="17"/>
        <v>2</v>
      </c>
      <c r="G256" s="22">
        <v>5</v>
      </c>
      <c r="H256" s="21"/>
      <c r="I256" s="18" t="str">
        <f t="shared" ca="1" si="18"/>
        <v/>
      </c>
      <c r="J256" s="18">
        <f t="shared" ca="1" si="19"/>
        <v>1</v>
      </c>
      <c r="K256" s="18" t="str">
        <f t="shared" ca="1" si="20"/>
        <v>4 C</v>
      </c>
      <c r="L256" s="23">
        <f t="shared" ca="1" si="21"/>
        <v>4.9537037037037041E-3</v>
      </c>
      <c r="S256" s="23">
        <f ca="1">VLOOKUP(inscript!A256,INDIRECT(CONCATENATE("'c",G256,"'!E:G")),3,0)</f>
        <v>4.9537037037037041E-3</v>
      </c>
    </row>
    <row r="257" spans="1:19" ht="15" customHeight="1" x14ac:dyDescent="0.3">
      <c r="A257" s="18">
        <v>256</v>
      </c>
      <c r="B257" s="19" t="s">
        <v>301</v>
      </c>
      <c r="C257" s="19" t="s">
        <v>302</v>
      </c>
      <c r="D257" s="20">
        <v>41386</v>
      </c>
      <c r="E257" s="21" t="s">
        <v>451</v>
      </c>
      <c r="F257" s="18">
        <f t="shared" si="17"/>
        <v>2</v>
      </c>
      <c r="G257" s="22">
        <v>5</v>
      </c>
      <c r="H257" s="21"/>
      <c r="I257" s="18" t="str">
        <f t="shared" ca="1" si="18"/>
        <v/>
      </c>
      <c r="J257" s="18">
        <f t="shared" ca="1" si="19"/>
        <v>1</v>
      </c>
      <c r="K257" s="18" t="str">
        <f t="shared" ca="1" si="20"/>
        <v>4 C</v>
      </c>
      <c r="L257" s="23">
        <f t="shared" ca="1" si="21"/>
        <v>4.9363425925925929E-3</v>
      </c>
      <c r="S257" s="23">
        <f ca="1">VLOOKUP(inscript!A257,INDIRECT(CONCATENATE("'c",G257,"'!E:G")),3,0)</f>
        <v>4.9363425925925929E-3</v>
      </c>
    </row>
    <row r="258" spans="1:19" ht="15" customHeight="1" x14ac:dyDescent="0.3">
      <c r="A258" s="18">
        <v>257</v>
      </c>
      <c r="B258" s="19" t="s">
        <v>282</v>
      </c>
      <c r="C258" s="19" t="s">
        <v>283</v>
      </c>
      <c r="D258" s="20">
        <v>41254</v>
      </c>
      <c r="E258" s="21" t="s">
        <v>451</v>
      </c>
      <c r="F258" s="18">
        <f t="shared" ref="F258:F321" si="22">VLOOKUP(G258,NBT,2)</f>
        <v>2</v>
      </c>
      <c r="G258" s="22">
        <v>5</v>
      </c>
      <c r="H258" s="21"/>
      <c r="I258" s="18" t="str">
        <f t="shared" ref="I258:I321" ca="1" si="23">IF(AND(J258=0,H258&lt;&gt;"D"),"ABS","")</f>
        <v/>
      </c>
      <c r="J258" s="18">
        <f t="shared" ref="J258:J321" ca="1" si="24">COUNTIF(INDIRECT(CONCATENATE("'c",G258,"'!E:E")),A258)</f>
        <v>1</v>
      </c>
      <c r="K258" s="18" t="str">
        <f t="shared" ref="K258:K321" ca="1" si="25">IF(OR(J258=1,I258="ABS"),E258,"")</f>
        <v>4 C</v>
      </c>
      <c r="L258" s="23">
        <f t="shared" ref="L258:L321" ca="1" si="26">IF(I258="ABS",MAX(INDIRECT(CONCATENATE("maxc",G258))),S258)</f>
        <v>6.6840277777777783E-3</v>
      </c>
      <c r="S258" s="23">
        <f ca="1">VLOOKUP(inscript!A258,INDIRECT(CONCATENATE("'c",G258,"'!E:G")),3,0)</f>
        <v>6.6840277777777783E-3</v>
      </c>
    </row>
    <row r="259" spans="1:19" ht="15" customHeight="1" x14ac:dyDescent="0.3">
      <c r="A259" s="18">
        <v>258</v>
      </c>
      <c r="B259" s="19" t="s">
        <v>303</v>
      </c>
      <c r="C259" s="19" t="s">
        <v>304</v>
      </c>
      <c r="D259" s="20">
        <v>41411</v>
      </c>
      <c r="E259" s="21" t="s">
        <v>451</v>
      </c>
      <c r="F259" s="18">
        <f t="shared" si="22"/>
        <v>2</v>
      </c>
      <c r="G259" s="22">
        <v>5</v>
      </c>
      <c r="H259" s="21"/>
      <c r="I259" s="18" t="str">
        <f t="shared" ca="1" si="23"/>
        <v>ABS</v>
      </c>
      <c r="J259" s="18">
        <f t="shared" ca="1" si="24"/>
        <v>0</v>
      </c>
      <c r="K259" s="18" t="str">
        <f t="shared" ca="1" si="25"/>
        <v>4 C</v>
      </c>
      <c r="L259" s="23">
        <f t="shared" ca="1" si="26"/>
        <v>7.332175925925926E-3</v>
      </c>
      <c r="S259" s="23" t="e">
        <f ca="1">VLOOKUP(inscript!A259,INDIRECT(CONCATENATE("'c",G259,"'!E:G")),3,0)</f>
        <v>#N/A</v>
      </c>
    </row>
    <row r="260" spans="1:19" ht="15" customHeight="1" x14ac:dyDescent="0.3">
      <c r="A260" s="18">
        <v>259</v>
      </c>
      <c r="B260" s="19" t="s">
        <v>193</v>
      </c>
      <c r="C260" s="19" t="s">
        <v>215</v>
      </c>
      <c r="D260" s="20">
        <v>41260</v>
      </c>
      <c r="E260" s="21" t="s">
        <v>451</v>
      </c>
      <c r="F260" s="18">
        <f t="shared" si="22"/>
        <v>2</v>
      </c>
      <c r="G260" s="22">
        <v>6</v>
      </c>
      <c r="H260" s="21"/>
      <c r="I260" s="18" t="str">
        <f t="shared" ca="1" si="23"/>
        <v/>
      </c>
      <c r="J260" s="18">
        <f t="shared" ca="1" si="24"/>
        <v>1</v>
      </c>
      <c r="K260" s="18" t="str">
        <f t="shared" ca="1" si="25"/>
        <v>4 C</v>
      </c>
      <c r="L260" s="23">
        <f t="shared" ca="1" si="26"/>
        <v>7.6215277777777783E-3</v>
      </c>
      <c r="S260" s="23">
        <f ca="1">VLOOKUP(inscript!A260,INDIRECT(CONCATENATE("'c",G260,"'!E:G")),3,0)</f>
        <v>7.6215277777777783E-3</v>
      </c>
    </row>
    <row r="261" spans="1:19" ht="15" customHeight="1" x14ac:dyDescent="0.3">
      <c r="A261" s="18">
        <v>260</v>
      </c>
      <c r="B261" s="19" t="s">
        <v>193</v>
      </c>
      <c r="C261" s="19" t="s">
        <v>236</v>
      </c>
      <c r="D261" s="20">
        <v>41460</v>
      </c>
      <c r="E261" s="21" t="s">
        <v>451</v>
      </c>
      <c r="F261" s="18">
        <f t="shared" si="22"/>
        <v>2</v>
      </c>
      <c r="G261" s="22">
        <v>5</v>
      </c>
      <c r="H261" s="21"/>
      <c r="I261" s="18" t="str">
        <f t="shared" ca="1" si="23"/>
        <v/>
      </c>
      <c r="J261" s="18">
        <f t="shared" ca="1" si="24"/>
        <v>1</v>
      </c>
      <c r="K261" s="18" t="str">
        <f t="shared" ca="1" si="25"/>
        <v>4 C</v>
      </c>
      <c r="L261" s="23">
        <f t="shared" ca="1" si="26"/>
        <v>5.9490740740740745E-3</v>
      </c>
      <c r="S261" s="23">
        <f ca="1">VLOOKUP(inscript!A261,INDIRECT(CONCATENATE("'c",G261,"'!E:G")),3,0)</f>
        <v>5.9490740740740745E-3</v>
      </c>
    </row>
    <row r="262" spans="1:19" ht="15" customHeight="1" x14ac:dyDescent="0.3">
      <c r="A262" s="18">
        <v>261</v>
      </c>
      <c r="B262" s="19" t="s">
        <v>285</v>
      </c>
      <c r="C262" s="19" t="s">
        <v>286</v>
      </c>
      <c r="D262" s="20">
        <v>41391</v>
      </c>
      <c r="E262" s="21" t="s">
        <v>451</v>
      </c>
      <c r="F262" s="18">
        <f t="shared" si="22"/>
        <v>2</v>
      </c>
      <c r="G262" s="22">
        <v>5</v>
      </c>
      <c r="H262" s="21"/>
      <c r="I262" s="18" t="str">
        <f t="shared" ca="1" si="23"/>
        <v/>
      </c>
      <c r="J262" s="18">
        <f t="shared" ca="1" si="24"/>
        <v>1</v>
      </c>
      <c r="K262" s="18" t="str">
        <f t="shared" ca="1" si="25"/>
        <v>4 C</v>
      </c>
      <c r="L262" s="23">
        <f t="shared" ca="1" si="26"/>
        <v>4.4212962962962956E-3</v>
      </c>
      <c r="S262" s="23">
        <f ca="1">VLOOKUP(inscript!A262,INDIRECT(CONCATENATE("'c",G262,"'!E:G")),3,0)</f>
        <v>4.4212962962962956E-3</v>
      </c>
    </row>
    <row r="263" spans="1:19" ht="15" customHeight="1" x14ac:dyDescent="0.3">
      <c r="A263" s="18">
        <v>262</v>
      </c>
      <c r="B263" s="19" t="s">
        <v>626</v>
      </c>
      <c r="C263" s="19" t="s">
        <v>627</v>
      </c>
      <c r="D263" s="20">
        <v>41576</v>
      </c>
      <c r="E263" s="21" t="s">
        <v>451</v>
      </c>
      <c r="F263" s="18">
        <f t="shared" si="22"/>
        <v>2</v>
      </c>
      <c r="G263" s="22">
        <v>5</v>
      </c>
      <c r="H263" s="21"/>
      <c r="I263" s="18" t="str">
        <f t="shared" ca="1" si="23"/>
        <v/>
      </c>
      <c r="J263" s="18">
        <f t="shared" ca="1" si="24"/>
        <v>1</v>
      </c>
      <c r="K263" s="18" t="str">
        <f t="shared" ca="1" si="25"/>
        <v>4 C</v>
      </c>
      <c r="L263" s="23">
        <f t="shared" ca="1" si="26"/>
        <v>6.1863425925925931E-3</v>
      </c>
      <c r="S263" s="23">
        <f ca="1">VLOOKUP(inscript!A263,INDIRECT(CONCATENATE("'c",G263,"'!E:G")),3,0)</f>
        <v>6.1863425925925931E-3</v>
      </c>
    </row>
    <row r="264" spans="1:19" ht="15" customHeight="1" x14ac:dyDescent="0.3">
      <c r="A264" s="18">
        <v>263</v>
      </c>
      <c r="B264" s="19" t="s">
        <v>241</v>
      </c>
      <c r="C264" s="19" t="s">
        <v>242</v>
      </c>
      <c r="D264" s="20">
        <v>41418</v>
      </c>
      <c r="E264" s="21" t="s">
        <v>451</v>
      </c>
      <c r="F264" s="18">
        <f t="shared" si="22"/>
        <v>2</v>
      </c>
      <c r="G264" s="22">
        <v>5</v>
      </c>
      <c r="H264" s="21"/>
      <c r="I264" s="18" t="str">
        <f t="shared" ca="1" si="23"/>
        <v>ABS</v>
      </c>
      <c r="J264" s="18">
        <f t="shared" ca="1" si="24"/>
        <v>0</v>
      </c>
      <c r="K264" s="18" t="str">
        <f t="shared" ca="1" si="25"/>
        <v>4 C</v>
      </c>
      <c r="L264" s="23">
        <f t="shared" ca="1" si="26"/>
        <v>7.332175925925926E-3</v>
      </c>
      <c r="S264" s="23" t="e">
        <f ca="1">VLOOKUP(inscript!A264,INDIRECT(CONCATENATE("'c",G264,"'!E:G")),3,0)</f>
        <v>#N/A</v>
      </c>
    </row>
    <row r="265" spans="1:19" ht="15" customHeight="1" x14ac:dyDescent="0.3">
      <c r="A265" s="18">
        <v>264</v>
      </c>
      <c r="B265" s="19" t="s">
        <v>343</v>
      </c>
      <c r="C265" s="19" t="s">
        <v>344</v>
      </c>
      <c r="D265" s="20">
        <v>41458</v>
      </c>
      <c r="E265" s="21" t="s">
        <v>451</v>
      </c>
      <c r="F265" s="18">
        <f t="shared" si="22"/>
        <v>2</v>
      </c>
      <c r="G265" s="22">
        <v>6</v>
      </c>
      <c r="H265" s="21"/>
      <c r="I265" s="18" t="str">
        <f t="shared" ca="1" si="23"/>
        <v/>
      </c>
      <c r="J265" s="18">
        <f t="shared" ca="1" si="24"/>
        <v>1</v>
      </c>
      <c r="K265" s="18" t="str">
        <f t="shared" ca="1" si="25"/>
        <v>4 C</v>
      </c>
      <c r="L265" s="23">
        <f t="shared" ca="1" si="26"/>
        <v>4.2824074074074075E-3</v>
      </c>
      <c r="S265" s="23">
        <f ca="1">VLOOKUP(inscript!A265,INDIRECT(CONCATENATE("'c",G265,"'!E:G")),3,0)</f>
        <v>4.2824074074074075E-3</v>
      </c>
    </row>
    <row r="266" spans="1:19" ht="15" customHeight="1" x14ac:dyDescent="0.3">
      <c r="A266" s="18">
        <v>265</v>
      </c>
      <c r="B266" s="19" t="s">
        <v>306</v>
      </c>
      <c r="C266" s="19" t="s">
        <v>307</v>
      </c>
      <c r="D266" s="20">
        <v>41389</v>
      </c>
      <c r="E266" s="21" t="s">
        <v>451</v>
      </c>
      <c r="F266" s="18">
        <f t="shared" si="22"/>
        <v>2</v>
      </c>
      <c r="G266" s="22">
        <v>5</v>
      </c>
      <c r="H266" s="21"/>
      <c r="I266" s="18" t="str">
        <f t="shared" ca="1" si="23"/>
        <v/>
      </c>
      <c r="J266" s="18">
        <f t="shared" ca="1" si="24"/>
        <v>1</v>
      </c>
      <c r="K266" s="18" t="str">
        <f t="shared" ca="1" si="25"/>
        <v>4 C</v>
      </c>
      <c r="L266" s="23">
        <f t="shared" ca="1" si="26"/>
        <v>6.9849537037037042E-3</v>
      </c>
      <c r="S266" s="23">
        <f ca="1">VLOOKUP(inscript!A266,INDIRECT(CONCATENATE("'c",G266,"'!E:G")),3,0)</f>
        <v>6.9849537037037042E-3</v>
      </c>
    </row>
    <row r="267" spans="1:19" ht="15" customHeight="1" x14ac:dyDescent="0.3">
      <c r="A267" s="18">
        <v>266</v>
      </c>
      <c r="B267" s="19" t="s">
        <v>362</v>
      </c>
      <c r="C267" s="19" t="s">
        <v>363</v>
      </c>
      <c r="D267" s="20">
        <v>41569</v>
      </c>
      <c r="E267" s="21" t="s">
        <v>451</v>
      </c>
      <c r="F267" s="18">
        <f t="shared" si="22"/>
        <v>2</v>
      </c>
      <c r="G267" s="22">
        <v>6</v>
      </c>
      <c r="H267" s="21"/>
      <c r="I267" s="18" t="str">
        <f t="shared" ca="1" si="23"/>
        <v/>
      </c>
      <c r="J267" s="18">
        <f t="shared" ca="1" si="24"/>
        <v>1</v>
      </c>
      <c r="K267" s="18" t="str">
        <f t="shared" ca="1" si="25"/>
        <v>4 C</v>
      </c>
      <c r="L267" s="23">
        <f t="shared" ca="1" si="26"/>
        <v>7.6678240740740734E-3</v>
      </c>
      <c r="S267" s="23">
        <f ca="1">VLOOKUP(inscript!A267,INDIRECT(CONCATENATE("'c",G267,"'!E:G")),3,0)</f>
        <v>7.6678240740740734E-3</v>
      </c>
    </row>
    <row r="268" spans="1:19" ht="15" customHeight="1" x14ac:dyDescent="0.3">
      <c r="A268" s="18">
        <v>267</v>
      </c>
      <c r="B268" s="19" t="s">
        <v>131</v>
      </c>
      <c r="C268" s="19" t="s">
        <v>379</v>
      </c>
      <c r="D268" s="20">
        <v>41312</v>
      </c>
      <c r="E268" s="21" t="s">
        <v>451</v>
      </c>
      <c r="F268" s="18">
        <f t="shared" si="22"/>
        <v>2</v>
      </c>
      <c r="G268" s="22">
        <v>6</v>
      </c>
      <c r="H268" s="21"/>
      <c r="I268" s="18" t="str">
        <f t="shared" ca="1" si="23"/>
        <v/>
      </c>
      <c r="J268" s="18">
        <f t="shared" ca="1" si="24"/>
        <v>1</v>
      </c>
      <c r="K268" s="18" t="str">
        <f t="shared" ca="1" si="25"/>
        <v>4 C</v>
      </c>
      <c r="L268" s="23">
        <f t="shared" ca="1" si="26"/>
        <v>4.4560185185185189E-3</v>
      </c>
      <c r="S268" s="23">
        <f ca="1">VLOOKUP(inscript!A268,INDIRECT(CONCATENATE("'c",G268,"'!E:G")),3,0)</f>
        <v>4.4560185185185189E-3</v>
      </c>
    </row>
    <row r="269" spans="1:19" ht="15" customHeight="1" x14ac:dyDescent="0.3">
      <c r="A269" s="18">
        <v>268</v>
      </c>
      <c r="B269" s="19" t="s">
        <v>318</v>
      </c>
      <c r="C269" s="19" t="s">
        <v>77</v>
      </c>
      <c r="D269" s="20">
        <v>41609</v>
      </c>
      <c r="E269" s="21" t="s">
        <v>451</v>
      </c>
      <c r="F269" s="18">
        <f t="shared" si="22"/>
        <v>2</v>
      </c>
      <c r="G269" s="22">
        <v>5</v>
      </c>
      <c r="H269" s="21"/>
      <c r="I269" s="18" t="str">
        <f t="shared" ca="1" si="23"/>
        <v/>
      </c>
      <c r="J269" s="18">
        <f t="shared" ca="1" si="24"/>
        <v>1</v>
      </c>
      <c r="K269" s="18" t="str">
        <f t="shared" ca="1" si="25"/>
        <v>4 C</v>
      </c>
      <c r="L269" s="23">
        <f t="shared" ca="1" si="26"/>
        <v>7.1701388888888882E-3</v>
      </c>
      <c r="S269" s="23">
        <f ca="1">VLOOKUP(inscript!A269,INDIRECT(CONCATENATE("'c",G269,"'!E:G")),3,0)</f>
        <v>7.1701388888888882E-3</v>
      </c>
    </row>
    <row r="270" spans="1:19" ht="15" customHeight="1" x14ac:dyDescent="0.3">
      <c r="A270" s="18">
        <v>269</v>
      </c>
      <c r="B270" s="19" t="s">
        <v>365</v>
      </c>
      <c r="C270" s="19" t="s">
        <v>178</v>
      </c>
      <c r="D270" s="20">
        <v>41491</v>
      </c>
      <c r="E270" s="21" t="s">
        <v>451</v>
      </c>
      <c r="F270" s="18">
        <f t="shared" si="22"/>
        <v>2</v>
      </c>
      <c r="G270" s="22">
        <v>6</v>
      </c>
      <c r="H270" s="21"/>
      <c r="I270" s="18" t="str">
        <f t="shared" ca="1" si="23"/>
        <v/>
      </c>
      <c r="J270" s="18">
        <f t="shared" ca="1" si="24"/>
        <v>1</v>
      </c>
      <c r="K270" s="18" t="str">
        <f t="shared" ca="1" si="25"/>
        <v>4 C</v>
      </c>
      <c r="L270" s="23">
        <f t="shared" ca="1" si="26"/>
        <v>3.7037037037037034E-3</v>
      </c>
      <c r="S270" s="23">
        <f ca="1">VLOOKUP(inscript!A270,INDIRECT(CONCATENATE("'c",G270,"'!E:G")),3,0)</f>
        <v>3.7037037037037034E-3</v>
      </c>
    </row>
    <row r="271" spans="1:19" ht="15" customHeight="1" x14ac:dyDescent="0.3">
      <c r="A271" s="18">
        <v>270</v>
      </c>
      <c r="B271" s="19" t="s">
        <v>262</v>
      </c>
      <c r="C271" s="19" t="s">
        <v>263</v>
      </c>
      <c r="D271" s="20">
        <v>41206</v>
      </c>
      <c r="E271" s="21" t="s">
        <v>451</v>
      </c>
      <c r="F271" s="18">
        <f t="shared" si="22"/>
        <v>2</v>
      </c>
      <c r="G271" s="22">
        <v>5</v>
      </c>
      <c r="H271" s="21"/>
      <c r="I271" s="18" t="str">
        <f t="shared" ca="1" si="23"/>
        <v/>
      </c>
      <c r="J271" s="18">
        <f t="shared" ca="1" si="24"/>
        <v>1</v>
      </c>
      <c r="K271" s="18" t="str">
        <f t="shared" ca="1" si="25"/>
        <v>4 C</v>
      </c>
      <c r="L271" s="23">
        <f t="shared" ca="1" si="26"/>
        <v>6.3136574074074076E-3</v>
      </c>
      <c r="S271" s="23">
        <f ca="1">VLOOKUP(inscript!A271,INDIRECT(CONCATENATE("'c",G271,"'!E:G")),3,0)</f>
        <v>6.3136574074074076E-3</v>
      </c>
    </row>
    <row r="272" spans="1:19" ht="15" customHeight="1" x14ac:dyDescent="0.3">
      <c r="A272" s="18">
        <v>271</v>
      </c>
      <c r="B272" s="19" t="s">
        <v>264</v>
      </c>
      <c r="C272" s="19" t="s">
        <v>265</v>
      </c>
      <c r="D272" s="20">
        <v>41338</v>
      </c>
      <c r="E272" s="21" t="s">
        <v>451</v>
      </c>
      <c r="F272" s="18">
        <f t="shared" si="22"/>
        <v>2</v>
      </c>
      <c r="G272" s="22">
        <v>5</v>
      </c>
      <c r="H272" s="21"/>
      <c r="I272" s="18" t="str">
        <f t="shared" ca="1" si="23"/>
        <v/>
      </c>
      <c r="J272" s="18">
        <f t="shared" ca="1" si="24"/>
        <v>1</v>
      </c>
      <c r="K272" s="18" t="str">
        <f t="shared" ca="1" si="25"/>
        <v>4 C</v>
      </c>
      <c r="L272" s="23">
        <f t="shared" ca="1" si="26"/>
        <v>6.1747685185185195E-3</v>
      </c>
      <c r="S272" s="23">
        <f ca="1">VLOOKUP(inscript!A272,INDIRECT(CONCATENATE("'c",G272,"'!E:G")),3,0)</f>
        <v>6.1747685185185195E-3</v>
      </c>
    </row>
    <row r="273" spans="1:19" ht="15" customHeight="1" x14ac:dyDescent="0.3">
      <c r="A273" s="18">
        <v>272</v>
      </c>
      <c r="B273" s="19" t="s">
        <v>266</v>
      </c>
      <c r="C273" s="19" t="s">
        <v>267</v>
      </c>
      <c r="D273" s="20">
        <v>41622</v>
      </c>
      <c r="E273" s="21" t="s">
        <v>451</v>
      </c>
      <c r="F273" s="18">
        <f t="shared" si="22"/>
        <v>2</v>
      </c>
      <c r="G273" s="22">
        <v>5</v>
      </c>
      <c r="H273" s="21"/>
      <c r="I273" s="18" t="str">
        <f t="shared" ca="1" si="23"/>
        <v/>
      </c>
      <c r="J273" s="18">
        <f t="shared" ca="1" si="24"/>
        <v>1</v>
      </c>
      <c r="K273" s="18" t="str">
        <f t="shared" ca="1" si="25"/>
        <v>4 C</v>
      </c>
      <c r="L273" s="23">
        <f t="shared" ca="1" si="26"/>
        <v>4.9016203703703704E-3</v>
      </c>
      <c r="S273" s="23">
        <f ca="1">VLOOKUP(inscript!A273,INDIRECT(CONCATENATE("'c",G273,"'!E:G")),3,0)</f>
        <v>4.9016203703703704E-3</v>
      </c>
    </row>
    <row r="274" spans="1:19" ht="15" customHeight="1" x14ac:dyDescent="0.3">
      <c r="A274" s="18">
        <v>273</v>
      </c>
      <c r="B274" s="19" t="s">
        <v>347</v>
      </c>
      <c r="C274" s="19" t="s">
        <v>183</v>
      </c>
      <c r="D274" s="20">
        <v>41488</v>
      </c>
      <c r="E274" s="21" t="s">
        <v>451</v>
      </c>
      <c r="F274" s="18">
        <f t="shared" si="22"/>
        <v>2</v>
      </c>
      <c r="G274" s="22">
        <v>6</v>
      </c>
      <c r="H274" s="21"/>
      <c r="I274" s="18" t="str">
        <f t="shared" ca="1" si="23"/>
        <v/>
      </c>
      <c r="J274" s="18">
        <f t="shared" ca="1" si="24"/>
        <v>1</v>
      </c>
      <c r="K274" s="18" t="str">
        <f t="shared" ca="1" si="25"/>
        <v>4 C</v>
      </c>
      <c r="L274" s="23">
        <f t="shared" ca="1" si="26"/>
        <v>4.31712962962963E-3</v>
      </c>
      <c r="S274" s="23">
        <f ca="1">VLOOKUP(inscript!A274,INDIRECT(CONCATENATE("'c",G274,"'!E:G")),3,0)</f>
        <v>4.31712962962963E-3</v>
      </c>
    </row>
    <row r="275" spans="1:19" ht="15" customHeight="1" x14ac:dyDescent="0.3">
      <c r="A275" s="18">
        <v>274</v>
      </c>
      <c r="B275" s="19" t="s">
        <v>384</v>
      </c>
      <c r="C275" s="19" t="s">
        <v>385</v>
      </c>
      <c r="D275" s="20">
        <v>41231</v>
      </c>
      <c r="E275" s="21" t="s">
        <v>451</v>
      </c>
      <c r="F275" s="18">
        <f t="shared" si="22"/>
        <v>2</v>
      </c>
      <c r="G275" s="22">
        <v>6</v>
      </c>
      <c r="H275" s="21"/>
      <c r="I275" s="18" t="str">
        <f t="shared" ca="1" si="23"/>
        <v/>
      </c>
      <c r="J275" s="18">
        <f t="shared" ca="1" si="24"/>
        <v>1</v>
      </c>
      <c r="K275" s="18" t="str">
        <f t="shared" ca="1" si="25"/>
        <v>4 C</v>
      </c>
      <c r="L275" s="23">
        <f t="shared" ca="1" si="26"/>
        <v>7.1643518518518514E-3</v>
      </c>
      <c r="S275" s="23">
        <f ca="1">VLOOKUP(inscript!A275,INDIRECT(CONCATENATE("'c",G275,"'!E:G")),3,0)</f>
        <v>7.1643518518518514E-3</v>
      </c>
    </row>
    <row r="276" spans="1:19" ht="15" customHeight="1" x14ac:dyDescent="0.3">
      <c r="A276" s="18">
        <v>275</v>
      </c>
      <c r="B276" s="19" t="s">
        <v>352</v>
      </c>
      <c r="C276" s="19" t="s">
        <v>183</v>
      </c>
      <c r="D276" s="20">
        <v>41042</v>
      </c>
      <c r="E276" s="21" t="s">
        <v>451</v>
      </c>
      <c r="F276" s="18">
        <f t="shared" si="22"/>
        <v>2</v>
      </c>
      <c r="G276" s="22">
        <v>6</v>
      </c>
      <c r="H276" s="21"/>
      <c r="I276" s="18" t="str">
        <f t="shared" ca="1" si="23"/>
        <v/>
      </c>
      <c r="J276" s="18">
        <f t="shared" ca="1" si="24"/>
        <v>1</v>
      </c>
      <c r="K276" s="18" t="str">
        <f t="shared" ca="1" si="25"/>
        <v>4 C</v>
      </c>
      <c r="L276" s="23">
        <f t="shared" ca="1" si="26"/>
        <v>4.1030092592592594E-3</v>
      </c>
      <c r="S276" s="23">
        <f ca="1">VLOOKUP(inscript!A276,INDIRECT(CONCATENATE("'c",G276,"'!E:G")),3,0)</f>
        <v>4.1030092592592594E-3</v>
      </c>
    </row>
    <row r="277" spans="1:19" ht="15" customHeight="1" x14ac:dyDescent="0.3">
      <c r="A277" s="18">
        <v>276</v>
      </c>
      <c r="B277" s="19" t="s">
        <v>247</v>
      </c>
      <c r="C277" s="19" t="s">
        <v>248</v>
      </c>
      <c r="D277" s="20">
        <v>41216</v>
      </c>
      <c r="E277" s="21" t="s">
        <v>451</v>
      </c>
      <c r="F277" s="18">
        <f t="shared" si="22"/>
        <v>2</v>
      </c>
      <c r="G277" s="22">
        <v>5</v>
      </c>
      <c r="H277" s="21"/>
      <c r="I277" s="18" t="str">
        <f t="shared" ca="1" si="23"/>
        <v/>
      </c>
      <c r="J277" s="18">
        <f t="shared" ca="1" si="24"/>
        <v>1</v>
      </c>
      <c r="K277" s="18" t="str">
        <f t="shared" ca="1" si="25"/>
        <v>4 C</v>
      </c>
      <c r="L277" s="23">
        <f t="shared" ca="1" si="26"/>
        <v>7.2048611111111107E-3</v>
      </c>
      <c r="S277" s="23">
        <f ca="1">VLOOKUP(inscript!A277,INDIRECT(CONCATENATE("'c",G277,"'!E:G")),3,0)</f>
        <v>7.2048611111111107E-3</v>
      </c>
    </row>
    <row r="278" spans="1:19" ht="15" customHeight="1" x14ac:dyDescent="0.3">
      <c r="A278" s="18">
        <v>277</v>
      </c>
      <c r="B278" s="19" t="s">
        <v>327</v>
      </c>
      <c r="C278" s="19" t="s">
        <v>328</v>
      </c>
      <c r="D278" s="20">
        <v>41307</v>
      </c>
      <c r="E278" s="21" t="s">
        <v>451</v>
      </c>
      <c r="F278" s="18">
        <f t="shared" si="22"/>
        <v>2</v>
      </c>
      <c r="G278" s="22">
        <v>5</v>
      </c>
      <c r="H278" s="21"/>
      <c r="I278" s="18" t="str">
        <f t="shared" ca="1" si="23"/>
        <v/>
      </c>
      <c r="J278" s="18">
        <f t="shared" ca="1" si="24"/>
        <v>1</v>
      </c>
      <c r="K278" s="18" t="str">
        <f t="shared" ca="1" si="25"/>
        <v>4 C</v>
      </c>
      <c r="L278" s="23">
        <f t="shared" ca="1" si="26"/>
        <v>4.6122685185185181E-3</v>
      </c>
      <c r="S278" s="23">
        <f ca="1">VLOOKUP(inscript!A278,INDIRECT(CONCATENATE("'c",G278,"'!E:G")),3,0)</f>
        <v>4.6122685185185181E-3</v>
      </c>
    </row>
    <row r="279" spans="1:19" ht="15" customHeight="1" x14ac:dyDescent="0.3">
      <c r="A279" s="18">
        <v>278</v>
      </c>
      <c r="B279" s="19" t="s">
        <v>298</v>
      </c>
      <c r="C279" s="19" t="s">
        <v>299</v>
      </c>
      <c r="D279" s="20">
        <v>41275</v>
      </c>
      <c r="E279" s="21" t="s">
        <v>478</v>
      </c>
      <c r="F279" s="18">
        <f t="shared" si="22"/>
        <v>2</v>
      </c>
      <c r="G279" s="22">
        <v>5</v>
      </c>
      <c r="H279" s="21"/>
      <c r="I279" s="18" t="str">
        <f t="shared" ca="1" si="23"/>
        <v/>
      </c>
      <c r="J279" s="18">
        <f t="shared" ca="1" si="24"/>
        <v>1</v>
      </c>
      <c r="K279" s="18" t="str">
        <f t="shared" ca="1" si="25"/>
        <v>4 D</v>
      </c>
      <c r="L279" s="23">
        <f t="shared" ca="1" si="26"/>
        <v>6.8344907407407408E-3</v>
      </c>
      <c r="S279" s="23">
        <f ca="1">VLOOKUP(inscript!A279,INDIRECT(CONCATENATE("'c",G279,"'!E:G")),3,0)</f>
        <v>6.8344907407407408E-3</v>
      </c>
    </row>
    <row r="280" spans="1:19" ht="15" customHeight="1" x14ac:dyDescent="0.3">
      <c r="A280" s="18">
        <v>279</v>
      </c>
      <c r="B280" s="19" t="s">
        <v>671</v>
      </c>
      <c r="C280" s="19" t="s">
        <v>689</v>
      </c>
      <c r="D280" s="20">
        <v>41478</v>
      </c>
      <c r="E280" s="21" t="s">
        <v>478</v>
      </c>
      <c r="F280" s="18">
        <f t="shared" si="22"/>
        <v>2</v>
      </c>
      <c r="G280" s="22">
        <v>6</v>
      </c>
      <c r="H280" s="21"/>
      <c r="I280" s="18" t="str">
        <f t="shared" ca="1" si="23"/>
        <v/>
      </c>
      <c r="J280" s="18">
        <f t="shared" ca="1" si="24"/>
        <v>1</v>
      </c>
      <c r="K280" s="18" t="str">
        <f t="shared" ca="1" si="25"/>
        <v>4 D</v>
      </c>
      <c r="L280" s="23">
        <f t="shared" ca="1" si="26"/>
        <v>5.347222222222222E-3</v>
      </c>
      <c r="S280" s="23">
        <f ca="1">VLOOKUP(inscript!A280,INDIRECT(CONCATENATE("'c",G280,"'!E:G")),3,0)</f>
        <v>5.347222222222222E-3</v>
      </c>
    </row>
    <row r="281" spans="1:19" ht="15" customHeight="1" x14ac:dyDescent="0.3">
      <c r="A281" s="18">
        <v>280</v>
      </c>
      <c r="B281" s="19" t="s">
        <v>390</v>
      </c>
      <c r="C281" s="19" t="s">
        <v>142</v>
      </c>
      <c r="D281" s="20">
        <v>41503</v>
      </c>
      <c r="E281" s="21" t="s">
        <v>478</v>
      </c>
      <c r="F281" s="18">
        <f t="shared" si="22"/>
        <v>2</v>
      </c>
      <c r="G281" s="22">
        <v>6</v>
      </c>
      <c r="H281" s="21"/>
      <c r="I281" s="18" t="str">
        <f t="shared" ca="1" si="23"/>
        <v/>
      </c>
      <c r="J281" s="18">
        <f t="shared" ca="1" si="24"/>
        <v>1</v>
      </c>
      <c r="K281" s="18" t="str">
        <f t="shared" ca="1" si="25"/>
        <v>4 D</v>
      </c>
      <c r="L281" s="23">
        <f t="shared" ca="1" si="26"/>
        <v>3.4317129629629628E-3</v>
      </c>
      <c r="S281" s="23">
        <f ca="1">VLOOKUP(inscript!A281,INDIRECT(CONCATENATE("'c",G281,"'!E:G")),3,0)</f>
        <v>3.4317129629629628E-3</v>
      </c>
    </row>
    <row r="282" spans="1:19" ht="15" customHeight="1" x14ac:dyDescent="0.3">
      <c r="A282" s="18">
        <v>281</v>
      </c>
      <c r="B282" s="19" t="s">
        <v>287</v>
      </c>
      <c r="C282" s="19" t="s">
        <v>288</v>
      </c>
      <c r="D282" s="20">
        <v>41572</v>
      </c>
      <c r="E282" s="21" t="s">
        <v>478</v>
      </c>
      <c r="F282" s="18">
        <f t="shared" si="22"/>
        <v>2</v>
      </c>
      <c r="G282" s="22">
        <v>5</v>
      </c>
      <c r="H282" s="21"/>
      <c r="I282" s="18" t="str">
        <f t="shared" ca="1" si="23"/>
        <v/>
      </c>
      <c r="J282" s="18">
        <f t="shared" ca="1" si="24"/>
        <v>1</v>
      </c>
      <c r="K282" s="18" t="str">
        <f t="shared" ca="1" si="25"/>
        <v>4 D</v>
      </c>
      <c r="L282" s="23">
        <f t="shared" ca="1" si="26"/>
        <v>7.1874999999999994E-3</v>
      </c>
      <c r="S282" s="23">
        <f ca="1">VLOOKUP(inscript!A282,INDIRECT(CONCATENATE("'c",G282,"'!E:G")),3,0)</f>
        <v>7.1874999999999994E-3</v>
      </c>
    </row>
    <row r="283" spans="1:19" ht="15" customHeight="1" x14ac:dyDescent="0.3">
      <c r="A283" s="18">
        <v>282</v>
      </c>
      <c r="B283" s="19" t="s">
        <v>340</v>
      </c>
      <c r="C283" s="19" t="s">
        <v>221</v>
      </c>
      <c r="D283" s="20">
        <v>41444</v>
      </c>
      <c r="E283" s="21" t="s">
        <v>478</v>
      </c>
      <c r="F283" s="18">
        <f t="shared" si="22"/>
        <v>2</v>
      </c>
      <c r="G283" s="22">
        <v>6</v>
      </c>
      <c r="H283" s="21"/>
      <c r="I283" s="18" t="str">
        <f t="shared" ca="1" si="23"/>
        <v/>
      </c>
      <c r="J283" s="18">
        <f t="shared" ca="1" si="24"/>
        <v>1</v>
      </c>
      <c r="K283" s="18" t="str">
        <f t="shared" ca="1" si="25"/>
        <v>4 D</v>
      </c>
      <c r="L283" s="23">
        <f t="shared" ca="1" si="26"/>
        <v>4.5659722222222221E-3</v>
      </c>
      <c r="S283" s="23">
        <f ca="1">VLOOKUP(inscript!A283,INDIRECT(CONCATENATE("'c",G283,"'!E:G")),3,0)</f>
        <v>4.5659722222222221E-3</v>
      </c>
    </row>
    <row r="284" spans="1:19" ht="15" customHeight="1" x14ac:dyDescent="0.3">
      <c r="A284" s="18">
        <v>283</v>
      </c>
      <c r="B284" s="19" t="s">
        <v>361</v>
      </c>
      <c r="C284" s="19" t="s">
        <v>163</v>
      </c>
      <c r="D284" s="20">
        <v>41621</v>
      </c>
      <c r="E284" s="21" t="s">
        <v>478</v>
      </c>
      <c r="F284" s="18">
        <f t="shared" si="22"/>
        <v>2</v>
      </c>
      <c r="G284" s="22">
        <v>6</v>
      </c>
      <c r="H284" s="21"/>
      <c r="I284" s="18" t="str">
        <f t="shared" ca="1" si="23"/>
        <v/>
      </c>
      <c r="J284" s="18">
        <f t="shared" ca="1" si="24"/>
        <v>1</v>
      </c>
      <c r="K284" s="18" t="str">
        <f t="shared" ca="1" si="25"/>
        <v>4 D</v>
      </c>
      <c r="L284" s="23">
        <f t="shared" ca="1" si="26"/>
        <v>3.9004629629629628E-3</v>
      </c>
      <c r="S284" s="23">
        <f ca="1">VLOOKUP(inscript!A284,INDIRECT(CONCATENATE("'c",G284,"'!E:G")),3,0)</f>
        <v>3.9004629629629628E-3</v>
      </c>
    </row>
    <row r="285" spans="1:19" ht="15" customHeight="1" x14ac:dyDescent="0.3">
      <c r="A285" s="18">
        <v>284</v>
      </c>
      <c r="B285" s="19" t="s">
        <v>391</v>
      </c>
      <c r="C285" s="19" t="s">
        <v>392</v>
      </c>
      <c r="D285" s="20">
        <v>41306</v>
      </c>
      <c r="E285" s="21" t="s">
        <v>478</v>
      </c>
      <c r="F285" s="18">
        <f t="shared" si="22"/>
        <v>2</v>
      </c>
      <c r="G285" s="22">
        <v>6</v>
      </c>
      <c r="H285" s="21"/>
      <c r="I285" s="18" t="str">
        <f t="shared" ca="1" si="23"/>
        <v/>
      </c>
      <c r="J285" s="18">
        <f t="shared" ca="1" si="24"/>
        <v>1</v>
      </c>
      <c r="K285" s="18" t="str">
        <f t="shared" ca="1" si="25"/>
        <v>4 D</v>
      </c>
      <c r="L285" s="23">
        <f t="shared" ca="1" si="26"/>
        <v>5.3009259259259268E-3</v>
      </c>
      <c r="S285" s="23">
        <f ca="1">VLOOKUP(inscript!A285,INDIRECT(CONCATENATE("'c",G285,"'!E:G")),3,0)</f>
        <v>5.3009259259259268E-3</v>
      </c>
    </row>
    <row r="286" spans="1:19" ht="15" customHeight="1" x14ac:dyDescent="0.3">
      <c r="A286" s="18">
        <v>285</v>
      </c>
      <c r="B286" s="19" t="s">
        <v>310</v>
      </c>
      <c r="C286" s="19" t="s">
        <v>311</v>
      </c>
      <c r="D286" s="20">
        <v>41335</v>
      </c>
      <c r="E286" s="21" t="s">
        <v>451</v>
      </c>
      <c r="F286" s="18">
        <f t="shared" si="22"/>
        <v>2</v>
      </c>
      <c r="G286" s="22">
        <v>5</v>
      </c>
      <c r="H286" s="21" t="s">
        <v>7</v>
      </c>
      <c r="I286" s="18" t="str">
        <f t="shared" ca="1" si="23"/>
        <v/>
      </c>
      <c r="J286" s="18">
        <f t="shared" ca="1" si="24"/>
        <v>0</v>
      </c>
      <c r="K286" s="18" t="str">
        <f t="shared" ca="1" si="25"/>
        <v/>
      </c>
      <c r="L286" s="23" t="e">
        <f t="shared" ca="1" si="26"/>
        <v>#N/A</v>
      </c>
      <c r="S286" s="23" t="e">
        <f ca="1">VLOOKUP(inscript!A286,INDIRECT(CONCATENATE("'c",G286,"'!E:G")),3,0)</f>
        <v>#N/A</v>
      </c>
    </row>
    <row r="287" spans="1:19" ht="15" customHeight="1" x14ac:dyDescent="0.3">
      <c r="A287" s="18">
        <v>286</v>
      </c>
      <c r="B287" s="19" t="s">
        <v>312</v>
      </c>
      <c r="C287" s="19" t="s">
        <v>313</v>
      </c>
      <c r="D287" s="20">
        <v>41510</v>
      </c>
      <c r="E287" s="21" t="s">
        <v>478</v>
      </c>
      <c r="F287" s="18">
        <f t="shared" si="22"/>
        <v>2</v>
      </c>
      <c r="G287" s="22">
        <v>5</v>
      </c>
      <c r="H287" s="21"/>
      <c r="I287" s="18" t="str">
        <f t="shared" ca="1" si="23"/>
        <v/>
      </c>
      <c r="J287" s="18">
        <f t="shared" ca="1" si="24"/>
        <v>1</v>
      </c>
      <c r="K287" s="18" t="str">
        <f t="shared" ca="1" si="25"/>
        <v>4 D</v>
      </c>
      <c r="L287" s="23">
        <f t="shared" ca="1" si="26"/>
        <v>6.7013888888888887E-3</v>
      </c>
      <c r="S287" s="23">
        <f ca="1">VLOOKUP(inscript!A287,INDIRECT(CONCATENATE("'c",G287,"'!E:G")),3,0)</f>
        <v>6.7013888888888887E-3</v>
      </c>
    </row>
    <row r="288" spans="1:19" ht="15" customHeight="1" x14ac:dyDescent="0.3">
      <c r="A288" s="18">
        <v>287</v>
      </c>
      <c r="B288" s="19" t="s">
        <v>314</v>
      </c>
      <c r="C288" s="19" t="s">
        <v>315</v>
      </c>
      <c r="D288" s="20">
        <v>41631</v>
      </c>
      <c r="E288" s="21" t="s">
        <v>478</v>
      </c>
      <c r="F288" s="18">
        <f t="shared" si="22"/>
        <v>2</v>
      </c>
      <c r="G288" s="22">
        <v>5</v>
      </c>
      <c r="H288" s="21"/>
      <c r="I288" s="18" t="str">
        <f t="shared" ca="1" si="23"/>
        <v/>
      </c>
      <c r="J288" s="18">
        <f t="shared" ca="1" si="24"/>
        <v>1</v>
      </c>
      <c r="K288" s="18" t="str">
        <f t="shared" ca="1" si="25"/>
        <v>4 D</v>
      </c>
      <c r="L288" s="23">
        <f t="shared" ca="1" si="26"/>
        <v>6.5046296296296302E-3</v>
      </c>
      <c r="S288" s="23">
        <f ca="1">VLOOKUP(inscript!A288,INDIRECT(CONCATENATE("'c",G288,"'!E:G")),3,0)</f>
        <v>6.5046296296296302E-3</v>
      </c>
    </row>
    <row r="289" spans="1:19" ht="15" customHeight="1" x14ac:dyDescent="0.3">
      <c r="A289" s="18">
        <v>288</v>
      </c>
      <c r="B289" s="19" t="s">
        <v>393</v>
      </c>
      <c r="C289" s="19" t="s">
        <v>394</v>
      </c>
      <c r="D289" s="20">
        <v>41359</v>
      </c>
      <c r="E289" s="21" t="s">
        <v>478</v>
      </c>
      <c r="F289" s="18">
        <f t="shared" si="22"/>
        <v>2</v>
      </c>
      <c r="G289" s="22">
        <v>6</v>
      </c>
      <c r="H289" s="21"/>
      <c r="I289" s="18" t="str">
        <f t="shared" ca="1" si="23"/>
        <v/>
      </c>
      <c r="J289" s="18">
        <f t="shared" ca="1" si="24"/>
        <v>1</v>
      </c>
      <c r="K289" s="18" t="str">
        <f t="shared" ca="1" si="25"/>
        <v>4 D</v>
      </c>
      <c r="L289" s="23">
        <f t="shared" ca="1" si="26"/>
        <v>4.0624999999999993E-3</v>
      </c>
      <c r="S289" s="23">
        <f ca="1">VLOOKUP(inscript!A289,INDIRECT(CONCATENATE("'c",G289,"'!E:G")),3,0)</f>
        <v>4.0624999999999993E-3</v>
      </c>
    </row>
    <row r="290" spans="1:19" ht="15" customHeight="1" x14ac:dyDescent="0.3">
      <c r="A290" s="18">
        <v>289</v>
      </c>
      <c r="B290" s="19" t="s">
        <v>316</v>
      </c>
      <c r="C290" s="19" t="s">
        <v>317</v>
      </c>
      <c r="D290" s="20">
        <v>41292</v>
      </c>
      <c r="E290" s="21" t="s">
        <v>478</v>
      </c>
      <c r="F290" s="18">
        <f t="shared" si="22"/>
        <v>2</v>
      </c>
      <c r="G290" s="22">
        <v>5</v>
      </c>
      <c r="H290" s="29"/>
      <c r="I290" s="18" t="str">
        <f t="shared" ca="1" si="23"/>
        <v/>
      </c>
      <c r="J290" s="18">
        <f t="shared" ca="1" si="24"/>
        <v>1</v>
      </c>
      <c r="K290" s="18" t="str">
        <f t="shared" ca="1" si="25"/>
        <v>4 D</v>
      </c>
      <c r="L290" s="23">
        <f t="shared" ca="1" si="26"/>
        <v>7.309027777777778E-3</v>
      </c>
      <c r="S290" s="23">
        <f ca="1">VLOOKUP(inscript!A290,INDIRECT(CONCATENATE("'c",G290,"'!E:G")),3,0)</f>
        <v>7.309027777777778E-3</v>
      </c>
    </row>
    <row r="291" spans="1:19" ht="15" customHeight="1" x14ac:dyDescent="0.3">
      <c r="A291" s="18">
        <v>290</v>
      </c>
      <c r="B291" s="19" t="s">
        <v>380</v>
      </c>
      <c r="C291" s="19" t="s">
        <v>381</v>
      </c>
      <c r="D291" s="20">
        <v>41329</v>
      </c>
      <c r="E291" s="21" t="s">
        <v>478</v>
      </c>
      <c r="F291" s="18">
        <f t="shared" si="22"/>
        <v>2</v>
      </c>
      <c r="G291" s="22">
        <v>6</v>
      </c>
      <c r="H291" s="21"/>
      <c r="I291" s="18" t="str">
        <f t="shared" ca="1" si="23"/>
        <v/>
      </c>
      <c r="J291" s="18">
        <f t="shared" ca="1" si="24"/>
        <v>1</v>
      </c>
      <c r="K291" s="18" t="str">
        <f t="shared" ca="1" si="25"/>
        <v>4 D</v>
      </c>
      <c r="L291" s="23">
        <f t="shared" ca="1" si="26"/>
        <v>4.0451388888888889E-3</v>
      </c>
      <c r="S291" s="23">
        <f ca="1">VLOOKUP(inscript!A291,INDIRECT(CONCATENATE("'c",G291,"'!E:G")),3,0)</f>
        <v>4.0451388888888889E-3</v>
      </c>
    </row>
    <row r="292" spans="1:19" ht="15" customHeight="1" x14ac:dyDescent="0.3">
      <c r="A292" s="18">
        <v>291</v>
      </c>
      <c r="B292" s="19" t="s">
        <v>201</v>
      </c>
      <c r="C292" s="19" t="s">
        <v>370</v>
      </c>
      <c r="D292" s="20">
        <v>41200</v>
      </c>
      <c r="E292" s="21" t="s">
        <v>478</v>
      </c>
      <c r="F292" s="18">
        <f t="shared" si="22"/>
        <v>2</v>
      </c>
      <c r="G292" s="22">
        <v>6</v>
      </c>
      <c r="H292" s="21"/>
      <c r="I292" s="18" t="str">
        <f t="shared" ca="1" si="23"/>
        <v/>
      </c>
      <c r="J292" s="18">
        <f t="shared" ca="1" si="24"/>
        <v>1</v>
      </c>
      <c r="K292" s="18" t="str">
        <f t="shared" ca="1" si="25"/>
        <v>4 D</v>
      </c>
      <c r="L292" s="23">
        <f t="shared" ca="1" si="26"/>
        <v>7.6504629629629631E-3</v>
      </c>
      <c r="S292" s="23">
        <f ca="1">VLOOKUP(inscript!A292,INDIRECT(CONCATENATE("'c",G292,"'!E:G")),3,0)</f>
        <v>7.6504629629629631E-3</v>
      </c>
    </row>
    <row r="293" spans="1:19" ht="15" customHeight="1" x14ac:dyDescent="0.3">
      <c r="A293" s="18">
        <v>292</v>
      </c>
      <c r="B293" s="19" t="s">
        <v>371</v>
      </c>
      <c r="C293" s="19" t="s">
        <v>130</v>
      </c>
      <c r="D293" s="20">
        <v>41368</v>
      </c>
      <c r="E293" s="21" t="s">
        <v>478</v>
      </c>
      <c r="F293" s="18">
        <f t="shared" si="22"/>
        <v>2</v>
      </c>
      <c r="G293" s="22">
        <v>6</v>
      </c>
      <c r="H293" s="21"/>
      <c r="I293" s="18" t="str">
        <f t="shared" ca="1" si="23"/>
        <v/>
      </c>
      <c r="J293" s="18">
        <f t="shared" ca="1" si="24"/>
        <v>1</v>
      </c>
      <c r="K293" s="18" t="str">
        <f t="shared" ca="1" si="25"/>
        <v>4 D</v>
      </c>
      <c r="L293" s="23">
        <f t="shared" ca="1" si="26"/>
        <v>4.7280092592592591E-3</v>
      </c>
      <c r="S293" s="23">
        <f ca="1">VLOOKUP(inscript!A293,INDIRECT(CONCATENATE("'c",G293,"'!E:G")),3,0)</f>
        <v>4.7280092592592591E-3</v>
      </c>
    </row>
    <row r="294" spans="1:19" ht="15" customHeight="1" x14ac:dyDescent="0.3">
      <c r="A294" s="18">
        <v>293</v>
      </c>
      <c r="B294" s="19" t="s">
        <v>395</v>
      </c>
      <c r="C294" s="19" t="s">
        <v>396</v>
      </c>
      <c r="D294" s="20">
        <v>41480</v>
      </c>
      <c r="E294" s="21" t="s">
        <v>478</v>
      </c>
      <c r="F294" s="18">
        <f t="shared" si="22"/>
        <v>2</v>
      </c>
      <c r="G294" s="22">
        <v>6</v>
      </c>
      <c r="H294" s="21"/>
      <c r="I294" s="18" t="str">
        <f t="shared" ca="1" si="23"/>
        <v/>
      </c>
      <c r="J294" s="18">
        <f t="shared" ca="1" si="24"/>
        <v>1</v>
      </c>
      <c r="K294" s="18" t="str">
        <f t="shared" ca="1" si="25"/>
        <v>4 D</v>
      </c>
      <c r="L294" s="23">
        <f t="shared" ca="1" si="26"/>
        <v>4.9363425925925929E-3</v>
      </c>
      <c r="S294" s="23">
        <f ca="1">VLOOKUP(inscript!A294,INDIRECT(CONCATENATE("'c",G294,"'!E:G")),3,0)</f>
        <v>4.9363425925925929E-3</v>
      </c>
    </row>
    <row r="295" spans="1:19" ht="15" customHeight="1" x14ac:dyDescent="0.3">
      <c r="A295" s="18">
        <v>294</v>
      </c>
      <c r="B295" s="19" t="s">
        <v>349</v>
      </c>
      <c r="C295" s="19" t="s">
        <v>165</v>
      </c>
      <c r="D295" s="20">
        <v>41591</v>
      </c>
      <c r="E295" s="21" t="s">
        <v>478</v>
      </c>
      <c r="F295" s="18">
        <f t="shared" si="22"/>
        <v>2</v>
      </c>
      <c r="G295" s="22">
        <v>6</v>
      </c>
      <c r="H295" s="21"/>
      <c r="I295" s="18" t="str">
        <f t="shared" ca="1" si="23"/>
        <v/>
      </c>
      <c r="J295" s="18">
        <f t="shared" ca="1" si="24"/>
        <v>1</v>
      </c>
      <c r="K295" s="18" t="str">
        <f t="shared" ca="1" si="25"/>
        <v>4 D</v>
      </c>
      <c r="L295" s="23">
        <f t="shared" ca="1" si="26"/>
        <v>7.1238425925925922E-3</v>
      </c>
      <c r="S295" s="23">
        <f ca="1">VLOOKUP(inscript!A295,INDIRECT(CONCATENATE("'c",G295,"'!E:G")),3,0)</f>
        <v>7.1238425925925922E-3</v>
      </c>
    </row>
    <row r="296" spans="1:19" ht="15" customHeight="1" x14ac:dyDescent="0.3">
      <c r="A296" s="18">
        <v>295</v>
      </c>
      <c r="B296" s="19" t="s">
        <v>325</v>
      </c>
      <c r="C296" s="19" t="s">
        <v>326</v>
      </c>
      <c r="D296" s="20">
        <v>41451</v>
      </c>
      <c r="E296" s="21" t="s">
        <v>478</v>
      </c>
      <c r="F296" s="18">
        <f t="shared" si="22"/>
        <v>2</v>
      </c>
      <c r="G296" s="22">
        <v>5</v>
      </c>
      <c r="H296" s="21"/>
      <c r="I296" s="18" t="str">
        <f t="shared" ca="1" si="23"/>
        <v/>
      </c>
      <c r="J296" s="18">
        <f t="shared" ca="1" si="24"/>
        <v>1</v>
      </c>
      <c r="K296" s="18" t="str">
        <f t="shared" ca="1" si="25"/>
        <v>4 D</v>
      </c>
      <c r="L296" s="23">
        <f t="shared" ca="1" si="26"/>
        <v>7.2337962962962963E-3</v>
      </c>
      <c r="S296" s="23">
        <f ca="1">VLOOKUP(inscript!A296,INDIRECT(CONCATENATE("'c",G296,"'!E:G")),3,0)</f>
        <v>7.2337962962962963E-3</v>
      </c>
    </row>
    <row r="297" spans="1:19" ht="15" customHeight="1" x14ac:dyDescent="0.3">
      <c r="A297" s="18">
        <v>296</v>
      </c>
      <c r="B297" s="19" t="s">
        <v>294</v>
      </c>
      <c r="C297" s="19" t="s">
        <v>295</v>
      </c>
      <c r="D297" s="20">
        <v>41363</v>
      </c>
      <c r="E297" s="21" t="s">
        <v>478</v>
      </c>
      <c r="F297" s="18">
        <f t="shared" si="22"/>
        <v>2</v>
      </c>
      <c r="G297" s="22">
        <v>5</v>
      </c>
      <c r="H297" s="21" t="s">
        <v>7</v>
      </c>
      <c r="I297" s="18" t="str">
        <f t="shared" ca="1" si="23"/>
        <v/>
      </c>
      <c r="J297" s="18">
        <f t="shared" ca="1" si="24"/>
        <v>0</v>
      </c>
      <c r="K297" s="18" t="str">
        <f t="shared" ca="1" si="25"/>
        <v/>
      </c>
      <c r="L297" s="23" t="e">
        <f t="shared" ca="1" si="26"/>
        <v>#N/A</v>
      </c>
      <c r="S297" s="23" t="e">
        <f ca="1">VLOOKUP(inscript!A297,INDIRECT(CONCATENATE("'c",G297,"'!E:G")),3,0)</f>
        <v>#N/A</v>
      </c>
    </row>
    <row r="298" spans="1:19" ht="15" customHeight="1" x14ac:dyDescent="0.3">
      <c r="A298" s="18">
        <v>297</v>
      </c>
      <c r="B298" s="19" t="s">
        <v>85</v>
      </c>
      <c r="C298" s="19" t="s">
        <v>246</v>
      </c>
      <c r="D298" s="20">
        <v>41380</v>
      </c>
      <c r="E298" s="21" t="s">
        <v>478</v>
      </c>
      <c r="F298" s="18">
        <f t="shared" si="22"/>
        <v>2</v>
      </c>
      <c r="G298" s="22">
        <v>5</v>
      </c>
      <c r="H298" s="21"/>
      <c r="I298" s="18" t="str">
        <f t="shared" ca="1" si="23"/>
        <v>ABS</v>
      </c>
      <c r="J298" s="18">
        <f t="shared" ca="1" si="24"/>
        <v>0</v>
      </c>
      <c r="K298" s="18" t="str">
        <f t="shared" ca="1" si="25"/>
        <v>4 D</v>
      </c>
      <c r="L298" s="23">
        <f t="shared" ca="1" si="26"/>
        <v>7.332175925925926E-3</v>
      </c>
      <c r="S298" s="23" t="e">
        <f ca="1">VLOOKUP(inscript!A298,INDIRECT(CONCATENATE("'c",G298,"'!E:G")),3,0)</f>
        <v>#N/A</v>
      </c>
    </row>
    <row r="299" spans="1:19" ht="15" customHeight="1" x14ac:dyDescent="0.3">
      <c r="A299" s="18">
        <v>298</v>
      </c>
      <c r="B299" s="19" t="s">
        <v>386</v>
      </c>
      <c r="C299" s="19" t="s">
        <v>387</v>
      </c>
      <c r="D299" s="20">
        <v>41452</v>
      </c>
      <c r="E299" s="33" t="s">
        <v>478</v>
      </c>
      <c r="F299" s="18">
        <f t="shared" si="22"/>
        <v>2</v>
      </c>
      <c r="G299" s="22">
        <v>6</v>
      </c>
      <c r="H299" s="21"/>
      <c r="I299" s="18" t="str">
        <f t="shared" ca="1" si="23"/>
        <v/>
      </c>
      <c r="J299" s="18">
        <f t="shared" ca="1" si="24"/>
        <v>1</v>
      </c>
      <c r="K299" s="18" t="str">
        <f t="shared" ca="1" si="25"/>
        <v>4 D</v>
      </c>
      <c r="L299" s="23">
        <f t="shared" ca="1" si="26"/>
        <v>4.6006944444444446E-3</v>
      </c>
      <c r="S299" s="23">
        <f ca="1">VLOOKUP(inscript!A299,INDIRECT(CONCATENATE("'c",G299,"'!E:G")),3,0)</f>
        <v>4.6006944444444446E-3</v>
      </c>
    </row>
    <row r="300" spans="1:19" ht="15" customHeight="1" x14ac:dyDescent="0.3">
      <c r="A300" s="18">
        <v>299</v>
      </c>
      <c r="B300" s="19" t="s">
        <v>296</v>
      </c>
      <c r="C300" s="19" t="s">
        <v>297</v>
      </c>
      <c r="D300" s="20">
        <v>41291</v>
      </c>
      <c r="E300" s="21" t="s">
        <v>478</v>
      </c>
      <c r="F300" s="18">
        <f t="shared" si="22"/>
        <v>2</v>
      </c>
      <c r="G300" s="22">
        <v>5</v>
      </c>
      <c r="H300" s="21"/>
      <c r="I300" s="18" t="str">
        <f t="shared" ca="1" si="23"/>
        <v/>
      </c>
      <c r="J300" s="18">
        <f t="shared" ca="1" si="24"/>
        <v>1</v>
      </c>
      <c r="K300" s="18" t="str">
        <f t="shared" ca="1" si="25"/>
        <v>4 D</v>
      </c>
      <c r="L300" s="23">
        <f t="shared" ca="1" si="26"/>
        <v>5.3645833333333332E-3</v>
      </c>
      <c r="S300" s="23">
        <f ca="1">VLOOKUP(inscript!A300,INDIRECT(CONCATENATE("'c",G300,"'!E:G")),3,0)</f>
        <v>5.3645833333333332E-3</v>
      </c>
    </row>
    <row r="301" spans="1:19" ht="15" customHeight="1" x14ac:dyDescent="0.3">
      <c r="A301" s="18">
        <v>300</v>
      </c>
      <c r="B301" s="19" t="s">
        <v>272</v>
      </c>
      <c r="C301" s="19" t="s">
        <v>273</v>
      </c>
      <c r="D301" s="20">
        <v>41164</v>
      </c>
      <c r="E301" s="21" t="s">
        <v>499</v>
      </c>
      <c r="F301" s="18">
        <f t="shared" si="22"/>
        <v>2</v>
      </c>
      <c r="G301" s="22">
        <v>5</v>
      </c>
      <c r="H301" s="21"/>
      <c r="I301" s="18" t="str">
        <f t="shared" ca="1" si="23"/>
        <v/>
      </c>
      <c r="J301" s="18">
        <f t="shared" ca="1" si="24"/>
        <v>1</v>
      </c>
      <c r="K301" s="18" t="str">
        <f t="shared" ca="1" si="25"/>
        <v>4 E</v>
      </c>
      <c r="L301" s="23">
        <f t="shared" ca="1" si="26"/>
        <v>6.9502314814814808E-3</v>
      </c>
      <c r="S301" s="23">
        <f ca="1">VLOOKUP(inscript!A301,INDIRECT(CONCATENATE("'c",G301,"'!E:G")),3,0)</f>
        <v>6.9502314814814808E-3</v>
      </c>
    </row>
    <row r="302" spans="1:19" ht="15" customHeight="1" x14ac:dyDescent="0.3">
      <c r="A302" s="18">
        <v>301</v>
      </c>
      <c r="B302" s="19" t="s">
        <v>329</v>
      </c>
      <c r="C302" s="19" t="s">
        <v>330</v>
      </c>
      <c r="D302" s="20">
        <v>41498</v>
      </c>
      <c r="E302" s="21" t="s">
        <v>499</v>
      </c>
      <c r="F302" s="18">
        <f t="shared" si="22"/>
        <v>2</v>
      </c>
      <c r="G302" s="22">
        <v>5</v>
      </c>
      <c r="H302" s="21"/>
      <c r="I302" s="18" t="str">
        <f t="shared" ca="1" si="23"/>
        <v/>
      </c>
      <c r="J302" s="18">
        <f t="shared" ca="1" si="24"/>
        <v>1</v>
      </c>
      <c r="K302" s="18" t="str">
        <f t="shared" ca="1" si="25"/>
        <v>4 E</v>
      </c>
      <c r="L302" s="23">
        <f t="shared" ca="1" si="26"/>
        <v>7.0775462962962962E-3</v>
      </c>
      <c r="S302" s="23">
        <f ca="1">VLOOKUP(inscript!A302,INDIRECT(CONCATENATE("'c",G302,"'!E:G")),3,0)</f>
        <v>7.0775462962962962E-3</v>
      </c>
    </row>
    <row r="303" spans="1:19" ht="15" customHeight="1" x14ac:dyDescent="0.3">
      <c r="A303" s="18">
        <v>302</v>
      </c>
      <c r="B303" s="19" t="s">
        <v>690</v>
      </c>
      <c r="C303" s="19" t="s">
        <v>404</v>
      </c>
      <c r="D303" s="20">
        <v>41521</v>
      </c>
      <c r="E303" s="21" t="s">
        <v>499</v>
      </c>
      <c r="F303" s="18">
        <f t="shared" si="22"/>
        <v>2</v>
      </c>
      <c r="G303" s="22">
        <v>6</v>
      </c>
      <c r="H303" s="21" t="s">
        <v>7</v>
      </c>
      <c r="I303" s="18" t="str">
        <f t="shared" ca="1" si="23"/>
        <v/>
      </c>
      <c r="J303" s="18">
        <f t="shared" ca="1" si="24"/>
        <v>0</v>
      </c>
      <c r="K303" s="18" t="str">
        <f t="shared" ca="1" si="25"/>
        <v/>
      </c>
      <c r="L303" s="23" t="e">
        <f t="shared" ca="1" si="26"/>
        <v>#N/A</v>
      </c>
      <c r="S303" s="23" t="e">
        <f ca="1">VLOOKUP(inscript!A303,INDIRECT(CONCATENATE("'c",G303,"'!E:G")),3,0)</f>
        <v>#N/A</v>
      </c>
    </row>
    <row r="304" spans="1:19" ht="15" customHeight="1" x14ac:dyDescent="0.3">
      <c r="A304" s="18">
        <v>303</v>
      </c>
      <c r="B304" s="19" t="s">
        <v>260</v>
      </c>
      <c r="C304" s="19" t="s">
        <v>261</v>
      </c>
      <c r="D304" s="20">
        <v>41347</v>
      </c>
      <c r="E304" s="21" t="s">
        <v>499</v>
      </c>
      <c r="F304" s="18">
        <f t="shared" si="22"/>
        <v>2</v>
      </c>
      <c r="G304" s="22">
        <v>5</v>
      </c>
      <c r="H304" s="21"/>
      <c r="I304" s="18" t="str">
        <f t="shared" ca="1" si="23"/>
        <v/>
      </c>
      <c r="J304" s="18">
        <f t="shared" ca="1" si="24"/>
        <v>1</v>
      </c>
      <c r="K304" s="18" t="str">
        <f t="shared" ca="1" si="25"/>
        <v>4 E</v>
      </c>
      <c r="L304" s="23">
        <f t="shared" ca="1" si="26"/>
        <v>5.3819444444444453E-3</v>
      </c>
      <c r="S304" s="23">
        <f ca="1">VLOOKUP(inscript!A304,INDIRECT(CONCATENATE("'c",G304,"'!E:G")),3,0)</f>
        <v>5.3819444444444453E-3</v>
      </c>
    </row>
    <row r="305" spans="1:19" ht="15" customHeight="1" x14ac:dyDescent="0.3">
      <c r="A305" s="18">
        <v>304</v>
      </c>
      <c r="B305" s="19" t="s">
        <v>398</v>
      </c>
      <c r="C305" s="19" t="s">
        <v>399</v>
      </c>
      <c r="D305" s="20">
        <v>41332</v>
      </c>
      <c r="E305" s="21" t="s">
        <v>499</v>
      </c>
      <c r="F305" s="18">
        <f t="shared" si="22"/>
        <v>2</v>
      </c>
      <c r="G305" s="22">
        <v>6</v>
      </c>
      <c r="H305" s="21"/>
      <c r="I305" s="18" t="str">
        <f t="shared" ca="1" si="23"/>
        <v/>
      </c>
      <c r="J305" s="18">
        <f t="shared" ca="1" si="24"/>
        <v>1</v>
      </c>
      <c r="K305" s="18" t="str">
        <f t="shared" ca="1" si="25"/>
        <v>4 E</v>
      </c>
      <c r="L305" s="23">
        <f t="shared" ca="1" si="26"/>
        <v>5.2719907407407403E-3</v>
      </c>
      <c r="S305" s="23">
        <f ca="1">VLOOKUP(inscript!A305,INDIRECT(CONCATENATE("'c",G305,"'!E:G")),3,0)</f>
        <v>5.2719907407407403E-3</v>
      </c>
    </row>
    <row r="306" spans="1:19" ht="15" customHeight="1" x14ac:dyDescent="0.3">
      <c r="A306" s="18">
        <v>305</v>
      </c>
      <c r="B306" s="19" t="s">
        <v>400</v>
      </c>
      <c r="C306" s="19" t="s">
        <v>401</v>
      </c>
      <c r="D306" s="20">
        <v>41584</v>
      </c>
      <c r="E306" s="21" t="s">
        <v>499</v>
      </c>
      <c r="F306" s="18">
        <f t="shared" si="22"/>
        <v>2</v>
      </c>
      <c r="G306" s="22">
        <v>6</v>
      </c>
      <c r="H306" s="21"/>
      <c r="I306" s="18" t="str">
        <f t="shared" ca="1" si="23"/>
        <v/>
      </c>
      <c r="J306" s="18">
        <f t="shared" ca="1" si="24"/>
        <v>1</v>
      </c>
      <c r="K306" s="18" t="str">
        <f t="shared" ca="1" si="25"/>
        <v>4 E</v>
      </c>
      <c r="L306" s="23">
        <f t="shared" ca="1" si="26"/>
        <v>4.1898148148148146E-3</v>
      </c>
      <c r="S306" s="23">
        <f ca="1">VLOOKUP(inscript!A306,INDIRECT(CONCATENATE("'c",G306,"'!E:G")),3,0)</f>
        <v>4.1898148148148146E-3</v>
      </c>
    </row>
    <row r="307" spans="1:19" ht="15" customHeight="1" x14ac:dyDescent="0.3">
      <c r="A307" s="18">
        <v>306</v>
      </c>
      <c r="B307" s="19" t="s">
        <v>332</v>
      </c>
      <c r="C307" s="19" t="s">
        <v>333</v>
      </c>
      <c r="D307" s="20">
        <v>41397</v>
      </c>
      <c r="E307" s="21" t="s">
        <v>499</v>
      </c>
      <c r="F307" s="18">
        <f t="shared" si="22"/>
        <v>2</v>
      </c>
      <c r="G307" s="22">
        <v>5</v>
      </c>
      <c r="H307" s="21"/>
      <c r="I307" s="18" t="str">
        <f t="shared" ca="1" si="23"/>
        <v/>
      </c>
      <c r="J307" s="18">
        <f t="shared" ca="1" si="24"/>
        <v>1</v>
      </c>
      <c r="K307" s="18" t="str">
        <f t="shared" ca="1" si="25"/>
        <v>4 E</v>
      </c>
      <c r="L307" s="23">
        <f t="shared" ca="1" si="26"/>
        <v>7.0601851851851841E-3</v>
      </c>
      <c r="S307" s="23">
        <f ca="1">VLOOKUP(inscript!A307,INDIRECT(CONCATENATE("'c",G307,"'!E:G")),3,0)</f>
        <v>7.0601851851851841E-3</v>
      </c>
    </row>
    <row r="308" spans="1:19" ht="15" customHeight="1" x14ac:dyDescent="0.3">
      <c r="A308" s="18">
        <v>307</v>
      </c>
      <c r="B308" s="19" t="s">
        <v>101</v>
      </c>
      <c r="C308" s="19" t="s">
        <v>402</v>
      </c>
      <c r="D308" s="20">
        <v>41604</v>
      </c>
      <c r="E308" s="21" t="s">
        <v>499</v>
      </c>
      <c r="F308" s="18">
        <f t="shared" si="22"/>
        <v>2</v>
      </c>
      <c r="G308" s="22">
        <v>6</v>
      </c>
      <c r="H308" s="21"/>
      <c r="I308" s="18" t="str">
        <f t="shared" ca="1" si="23"/>
        <v/>
      </c>
      <c r="J308" s="18">
        <f t="shared" ca="1" si="24"/>
        <v>1</v>
      </c>
      <c r="K308" s="18" t="str">
        <f t="shared" ca="1" si="25"/>
        <v>4 E</v>
      </c>
      <c r="L308" s="23">
        <f t="shared" ca="1" si="26"/>
        <v>5.8217592592592592E-3</v>
      </c>
      <c r="S308" s="23">
        <f ca="1">VLOOKUP(inscript!A308,INDIRECT(CONCATENATE("'c",G308,"'!E:G")),3,0)</f>
        <v>5.8217592592592592E-3</v>
      </c>
    </row>
    <row r="309" spans="1:19" ht="15" customHeight="1" x14ac:dyDescent="0.3">
      <c r="A309" s="18">
        <v>308</v>
      </c>
      <c r="B309" s="19" t="s">
        <v>334</v>
      </c>
      <c r="C309" s="19" t="s">
        <v>335</v>
      </c>
      <c r="D309" s="20">
        <v>41223</v>
      </c>
      <c r="E309" s="21" t="s">
        <v>499</v>
      </c>
      <c r="F309" s="18">
        <f t="shared" si="22"/>
        <v>2</v>
      </c>
      <c r="G309" s="22">
        <v>5</v>
      </c>
      <c r="H309" s="21"/>
      <c r="I309" s="18" t="str">
        <f t="shared" ca="1" si="23"/>
        <v/>
      </c>
      <c r="J309" s="18">
        <f t="shared" ca="1" si="24"/>
        <v>1</v>
      </c>
      <c r="K309" s="18" t="str">
        <f t="shared" ca="1" si="25"/>
        <v>4 E</v>
      </c>
      <c r="L309" s="23">
        <f t="shared" ca="1" si="26"/>
        <v>6.4062499999999996E-3</v>
      </c>
      <c r="S309" s="23">
        <f ca="1">VLOOKUP(inscript!A309,INDIRECT(CONCATENATE("'c",G309,"'!E:G")),3,0)</f>
        <v>6.4062499999999996E-3</v>
      </c>
    </row>
    <row r="310" spans="1:19" ht="15" customHeight="1" x14ac:dyDescent="0.3">
      <c r="A310" s="18">
        <v>309</v>
      </c>
      <c r="B310" s="19" t="s">
        <v>405</v>
      </c>
      <c r="C310" s="19" t="s">
        <v>406</v>
      </c>
      <c r="D310" s="20">
        <v>41038</v>
      </c>
      <c r="E310" s="21" t="s">
        <v>572</v>
      </c>
      <c r="F310" s="18">
        <f t="shared" si="22"/>
        <v>2</v>
      </c>
      <c r="G310" s="22">
        <v>7</v>
      </c>
      <c r="H310" s="21"/>
      <c r="I310" s="18" t="str">
        <f t="shared" ca="1" si="23"/>
        <v>ABS</v>
      </c>
      <c r="J310" s="18">
        <f t="shared" ca="1" si="24"/>
        <v>0</v>
      </c>
      <c r="K310" s="18" t="str">
        <f t="shared" ca="1" si="25"/>
        <v>3 A</v>
      </c>
      <c r="L310" s="23">
        <f t="shared" ca="1" si="26"/>
        <v>8.2696759259259251E-3</v>
      </c>
      <c r="S310" s="23" t="e">
        <f ca="1">VLOOKUP(inscript!A310,INDIRECT(CONCATENATE("'c",G310,"'!E:G")),3,0)</f>
        <v>#N/A</v>
      </c>
    </row>
    <row r="311" spans="1:19" ht="15" customHeight="1" x14ac:dyDescent="0.3">
      <c r="A311" s="18">
        <v>310</v>
      </c>
      <c r="B311" s="19" t="s">
        <v>553</v>
      </c>
      <c r="C311" s="19" t="s">
        <v>554</v>
      </c>
      <c r="D311" s="20">
        <v>41206</v>
      </c>
      <c r="E311" s="21" t="s">
        <v>572</v>
      </c>
      <c r="F311" s="18">
        <f t="shared" si="22"/>
        <v>3</v>
      </c>
      <c r="G311" s="22">
        <v>8</v>
      </c>
      <c r="H311" s="21"/>
      <c r="I311" s="18" t="str">
        <f t="shared" ca="1" si="23"/>
        <v/>
      </c>
      <c r="J311" s="18">
        <f t="shared" ca="1" si="24"/>
        <v>1</v>
      </c>
      <c r="K311" s="18" t="str">
        <f t="shared" ca="1" si="25"/>
        <v>3 A</v>
      </c>
      <c r="L311" s="23">
        <f t="shared" ca="1" si="26"/>
        <v>4.1550925925925922E-3</v>
      </c>
      <c r="S311" s="23">
        <f ca="1">VLOOKUP(inscript!A311,INDIRECT(CONCATENATE("'c",G311,"'!E:G")),3,0)</f>
        <v>4.1550925925925922E-3</v>
      </c>
    </row>
    <row r="312" spans="1:19" ht="15" customHeight="1" x14ac:dyDescent="0.3">
      <c r="A312" s="18">
        <v>311</v>
      </c>
      <c r="B312" s="19" t="s">
        <v>516</v>
      </c>
      <c r="C312" s="19" t="s">
        <v>207</v>
      </c>
      <c r="D312" s="20">
        <v>41074</v>
      </c>
      <c r="E312" s="21" t="s">
        <v>572</v>
      </c>
      <c r="F312" s="18">
        <f t="shared" si="22"/>
        <v>3</v>
      </c>
      <c r="G312" s="22">
        <v>8</v>
      </c>
      <c r="H312" s="21"/>
      <c r="I312" s="18" t="str">
        <f t="shared" ca="1" si="23"/>
        <v/>
      </c>
      <c r="J312" s="18">
        <f t="shared" ca="1" si="24"/>
        <v>1</v>
      </c>
      <c r="K312" s="18" t="str">
        <f t="shared" ca="1" si="25"/>
        <v>3 A</v>
      </c>
      <c r="L312" s="23">
        <f t="shared" ca="1" si="26"/>
        <v>3.6574074074074078E-3</v>
      </c>
      <c r="S312" s="23">
        <f ca="1">VLOOKUP(inscript!A312,INDIRECT(CONCATENATE("'c",G312,"'!E:G")),3,0)</f>
        <v>3.6574074074074078E-3</v>
      </c>
    </row>
    <row r="313" spans="1:19" ht="15" customHeight="1" x14ac:dyDescent="0.3">
      <c r="A313" s="18">
        <v>312</v>
      </c>
      <c r="B313" s="19" t="s">
        <v>555</v>
      </c>
      <c r="C313" s="19" t="s">
        <v>158</v>
      </c>
      <c r="D313" s="20">
        <v>41069</v>
      </c>
      <c r="E313" s="21" t="s">
        <v>572</v>
      </c>
      <c r="F313" s="18">
        <f t="shared" si="22"/>
        <v>3</v>
      </c>
      <c r="G313" s="22">
        <v>8</v>
      </c>
      <c r="H313" s="21"/>
      <c r="I313" s="18" t="str">
        <f t="shared" ca="1" si="23"/>
        <v/>
      </c>
      <c r="J313" s="18">
        <f t="shared" ca="1" si="24"/>
        <v>1</v>
      </c>
      <c r="K313" s="18" t="str">
        <f t="shared" ca="1" si="25"/>
        <v>3 A</v>
      </c>
      <c r="L313" s="23">
        <f t="shared" ca="1" si="26"/>
        <v>4.0547839506172838E-3</v>
      </c>
      <c r="S313" s="23">
        <f ca="1">VLOOKUP(inscript!A313,INDIRECT(CONCATENATE("'c",G313,"'!E:G")),3,0)</f>
        <v>4.0547839506172838E-3</v>
      </c>
    </row>
    <row r="314" spans="1:19" ht="15" customHeight="1" x14ac:dyDescent="0.3">
      <c r="A314" s="18">
        <v>313</v>
      </c>
      <c r="B314" s="19" t="s">
        <v>546</v>
      </c>
      <c r="C314" s="19" t="s">
        <v>547</v>
      </c>
      <c r="D314" s="20">
        <v>41023</v>
      </c>
      <c r="E314" s="21" t="s">
        <v>572</v>
      </c>
      <c r="F314" s="18">
        <f t="shared" si="22"/>
        <v>3</v>
      </c>
      <c r="G314" s="22">
        <v>8</v>
      </c>
      <c r="H314" s="21"/>
      <c r="I314" s="18" t="str">
        <f t="shared" ca="1" si="23"/>
        <v/>
      </c>
      <c r="J314" s="18">
        <f t="shared" ca="1" si="24"/>
        <v>1</v>
      </c>
      <c r="K314" s="18" t="str">
        <f t="shared" ca="1" si="25"/>
        <v>3 A</v>
      </c>
      <c r="L314" s="23">
        <f t="shared" ca="1" si="26"/>
        <v>4.3904320987654313E-3</v>
      </c>
      <c r="S314" s="23">
        <f ca="1">VLOOKUP(inscript!A314,INDIRECT(CONCATENATE("'c",G314,"'!E:G")),3,0)</f>
        <v>4.3904320987654313E-3</v>
      </c>
    </row>
    <row r="315" spans="1:19" ht="15" customHeight="1" x14ac:dyDescent="0.3">
      <c r="A315" s="18">
        <v>314</v>
      </c>
      <c r="B315" s="19" t="s">
        <v>410</v>
      </c>
      <c r="C315" s="19" t="s">
        <v>75</v>
      </c>
      <c r="D315" s="20">
        <v>41007</v>
      </c>
      <c r="E315" s="21" t="s">
        <v>572</v>
      </c>
      <c r="F315" s="18">
        <f t="shared" si="22"/>
        <v>2</v>
      </c>
      <c r="G315" s="22">
        <v>7</v>
      </c>
      <c r="H315" s="21" t="s">
        <v>7</v>
      </c>
      <c r="I315" s="18" t="str">
        <f t="shared" ca="1" si="23"/>
        <v/>
      </c>
      <c r="J315" s="18">
        <f t="shared" ca="1" si="24"/>
        <v>0</v>
      </c>
      <c r="K315" s="18" t="str">
        <f t="shared" ca="1" si="25"/>
        <v/>
      </c>
      <c r="L315" s="23" t="e">
        <f t="shared" ca="1" si="26"/>
        <v>#N/A</v>
      </c>
      <c r="S315" s="23" t="e">
        <f ca="1">VLOOKUP(inscript!A315,INDIRECT(CONCATENATE("'c",G315,"'!E:G")),3,0)</f>
        <v>#N/A</v>
      </c>
    </row>
    <row r="316" spans="1:19" ht="15" customHeight="1" x14ac:dyDescent="0.3">
      <c r="A316" s="18">
        <v>315</v>
      </c>
      <c r="B316" s="19" t="s">
        <v>301</v>
      </c>
      <c r="C316" s="19" t="s">
        <v>132</v>
      </c>
      <c r="D316" s="20">
        <v>40743</v>
      </c>
      <c r="E316" s="21" t="s">
        <v>572</v>
      </c>
      <c r="F316" s="18">
        <f t="shared" si="22"/>
        <v>3</v>
      </c>
      <c r="G316" s="22">
        <v>8</v>
      </c>
      <c r="H316" s="21"/>
      <c r="I316" s="18" t="str">
        <f t="shared" ca="1" si="23"/>
        <v/>
      </c>
      <c r="J316" s="18">
        <f t="shared" ca="1" si="24"/>
        <v>1</v>
      </c>
      <c r="K316" s="18" t="str">
        <f t="shared" ca="1" si="25"/>
        <v>3 A</v>
      </c>
      <c r="L316" s="23">
        <f t="shared" ca="1" si="26"/>
        <v>5.3510802469135801E-3</v>
      </c>
      <c r="S316" s="23">
        <f ca="1">VLOOKUP(inscript!A316,INDIRECT(CONCATENATE("'c",G316,"'!E:G")),3,0)</f>
        <v>5.3510802469135801E-3</v>
      </c>
    </row>
    <row r="317" spans="1:19" ht="15" customHeight="1" x14ac:dyDescent="0.3">
      <c r="A317" s="18">
        <v>316</v>
      </c>
      <c r="B317" s="19" t="s">
        <v>177</v>
      </c>
      <c r="C317" s="19" t="s">
        <v>519</v>
      </c>
      <c r="D317" s="20">
        <v>41137</v>
      </c>
      <c r="E317" s="21" t="s">
        <v>572</v>
      </c>
      <c r="F317" s="18">
        <f t="shared" si="22"/>
        <v>3</v>
      </c>
      <c r="G317" s="22">
        <v>8</v>
      </c>
      <c r="H317" s="29"/>
      <c r="I317" s="18" t="str">
        <f t="shared" ca="1" si="23"/>
        <v/>
      </c>
      <c r="J317" s="18">
        <f t="shared" ca="1" si="24"/>
        <v>1</v>
      </c>
      <c r="K317" s="18" t="str">
        <f t="shared" ca="1" si="25"/>
        <v>3 A</v>
      </c>
      <c r="L317" s="23">
        <f t="shared" ca="1" si="26"/>
        <v>4.008487654320987E-3</v>
      </c>
      <c r="S317" s="23">
        <f ca="1">VLOOKUP(inscript!A317,INDIRECT(CONCATENATE("'c",G317,"'!E:G")),3,0)</f>
        <v>4.008487654320987E-3</v>
      </c>
    </row>
    <row r="318" spans="1:19" ht="15" customHeight="1" x14ac:dyDescent="0.3">
      <c r="A318" s="18">
        <v>317</v>
      </c>
      <c r="B318" s="19" t="s">
        <v>535</v>
      </c>
      <c r="C318" s="19" t="s">
        <v>536</v>
      </c>
      <c r="D318" s="20">
        <v>41273</v>
      </c>
      <c r="E318" s="21" t="s">
        <v>572</v>
      </c>
      <c r="F318" s="18">
        <f t="shared" si="22"/>
        <v>3</v>
      </c>
      <c r="G318" s="22">
        <v>8</v>
      </c>
      <c r="H318" s="21"/>
      <c r="I318" s="18" t="str">
        <f t="shared" ca="1" si="23"/>
        <v/>
      </c>
      <c r="J318" s="18">
        <f t="shared" ca="1" si="24"/>
        <v>1</v>
      </c>
      <c r="K318" s="18" t="str">
        <f t="shared" ca="1" si="25"/>
        <v>3 A</v>
      </c>
      <c r="L318" s="23">
        <f t="shared" ca="1" si="26"/>
        <v>4.4637345679012343E-3</v>
      </c>
      <c r="S318" s="23">
        <f ca="1">VLOOKUP(inscript!A318,INDIRECT(CONCATENATE("'c",G318,"'!E:G")),3,0)</f>
        <v>4.4637345679012343E-3</v>
      </c>
    </row>
    <row r="319" spans="1:19" ht="15" customHeight="1" x14ac:dyDescent="0.3">
      <c r="A319" s="18">
        <v>318</v>
      </c>
      <c r="B319" s="19" t="s">
        <v>520</v>
      </c>
      <c r="C319" s="19" t="s">
        <v>521</v>
      </c>
      <c r="D319" s="20">
        <v>40976</v>
      </c>
      <c r="E319" s="21" t="s">
        <v>572</v>
      </c>
      <c r="F319" s="18">
        <f t="shared" si="22"/>
        <v>3</v>
      </c>
      <c r="G319" s="22">
        <v>8</v>
      </c>
      <c r="H319" s="21"/>
      <c r="I319" s="18" t="str">
        <f t="shared" ca="1" si="23"/>
        <v/>
      </c>
      <c r="J319" s="18">
        <f t="shared" ca="1" si="24"/>
        <v>1</v>
      </c>
      <c r="K319" s="18" t="str">
        <f t="shared" ca="1" si="25"/>
        <v>3 A</v>
      </c>
      <c r="L319" s="23">
        <f t="shared" ca="1" si="26"/>
        <v>4.3749999999999995E-3</v>
      </c>
      <c r="S319" s="23">
        <f ca="1">VLOOKUP(inscript!A319,INDIRECT(CONCATENATE("'c",G319,"'!E:G")),3,0)</f>
        <v>4.3749999999999995E-3</v>
      </c>
    </row>
    <row r="320" spans="1:19" ht="15" customHeight="1" x14ac:dyDescent="0.3">
      <c r="A320" s="18">
        <v>319</v>
      </c>
      <c r="B320" s="19" t="s">
        <v>127</v>
      </c>
      <c r="C320" s="19" t="s">
        <v>483</v>
      </c>
      <c r="D320" s="20">
        <v>41051</v>
      </c>
      <c r="E320" s="21" t="s">
        <v>572</v>
      </c>
      <c r="F320" s="18">
        <f t="shared" si="22"/>
        <v>2</v>
      </c>
      <c r="G320" s="22">
        <v>7</v>
      </c>
      <c r="H320" s="21"/>
      <c r="I320" s="18" t="str">
        <f t="shared" ca="1" si="23"/>
        <v/>
      </c>
      <c r="J320" s="18">
        <f t="shared" ca="1" si="24"/>
        <v>1</v>
      </c>
      <c r="K320" s="18" t="str">
        <f t="shared" ca="1" si="25"/>
        <v>3 A</v>
      </c>
      <c r="L320" s="23">
        <f t="shared" ca="1" si="26"/>
        <v>4.5138888888888893E-3</v>
      </c>
      <c r="S320" s="23">
        <f ca="1">VLOOKUP(inscript!A320,INDIRECT(CONCATENATE("'c",G320,"'!E:G")),3,0)</f>
        <v>4.5138888888888893E-3</v>
      </c>
    </row>
    <row r="321" spans="1:19" ht="15" customHeight="1" x14ac:dyDescent="0.3">
      <c r="A321" s="18">
        <v>320</v>
      </c>
      <c r="B321" s="19" t="s">
        <v>39</v>
      </c>
      <c r="C321" s="19" t="s">
        <v>458</v>
      </c>
      <c r="D321" s="20">
        <v>40911</v>
      </c>
      <c r="E321" s="21" t="s">
        <v>572</v>
      </c>
      <c r="F321" s="18">
        <f t="shared" si="22"/>
        <v>2</v>
      </c>
      <c r="G321" s="22">
        <v>7</v>
      </c>
      <c r="H321" s="21"/>
      <c r="I321" s="18" t="str">
        <f t="shared" ca="1" si="23"/>
        <v/>
      </c>
      <c r="J321" s="18">
        <f t="shared" ca="1" si="24"/>
        <v>1</v>
      </c>
      <c r="K321" s="18" t="str">
        <f t="shared" ca="1" si="25"/>
        <v>3 A</v>
      </c>
      <c r="L321" s="23">
        <f t="shared" ca="1" si="26"/>
        <v>5.1099537037037042E-3</v>
      </c>
      <c r="S321" s="23">
        <f ca="1">VLOOKUP(inscript!A321,INDIRECT(CONCATENATE("'c",G321,"'!E:G")),3,0)</f>
        <v>5.1099537037037042E-3</v>
      </c>
    </row>
    <row r="322" spans="1:19" ht="15" customHeight="1" x14ac:dyDescent="0.3">
      <c r="A322" s="18">
        <v>321</v>
      </c>
      <c r="B322" s="19" t="s">
        <v>484</v>
      </c>
      <c r="C322" s="19" t="s">
        <v>485</v>
      </c>
      <c r="D322" s="20">
        <v>41106</v>
      </c>
      <c r="E322" s="21" t="s">
        <v>572</v>
      </c>
      <c r="F322" s="18">
        <f t="shared" ref="F322:F385" si="27">VLOOKUP(G322,NBT,2)</f>
        <v>2</v>
      </c>
      <c r="G322" s="22">
        <v>7</v>
      </c>
      <c r="H322" s="21"/>
      <c r="I322" s="18" t="str">
        <f t="shared" ref="I322:I385" ca="1" si="28">IF(AND(J322=0,H322&lt;&gt;"D"),"ABS","")</f>
        <v/>
      </c>
      <c r="J322" s="18">
        <f t="shared" ref="J322:J385" ca="1" si="29">COUNTIF(INDIRECT(CONCATENATE("'c",G322,"'!E:E")),A322)</f>
        <v>1</v>
      </c>
      <c r="K322" s="18" t="str">
        <f t="shared" ref="K322:K385" ca="1" si="30">IF(OR(J322=1,I322="ABS"),E322,"")</f>
        <v>3 A</v>
      </c>
      <c r="L322" s="23">
        <f t="shared" ref="L322:L385" ca="1" si="31">IF(I322="ABS",MAX(INDIRECT(CONCATENATE("maxc",G322))),S322)</f>
        <v>4.363425925925926E-3</v>
      </c>
      <c r="S322" s="23">
        <f ca="1">VLOOKUP(inscript!A322,INDIRECT(CONCATENATE("'c",G322,"'!E:G")),3,0)</f>
        <v>4.363425925925926E-3</v>
      </c>
    </row>
    <row r="323" spans="1:19" ht="15" customHeight="1" x14ac:dyDescent="0.3">
      <c r="A323" s="18">
        <v>322</v>
      </c>
      <c r="B323" s="19" t="s">
        <v>361</v>
      </c>
      <c r="C323" s="19" t="s">
        <v>185</v>
      </c>
      <c r="D323" s="20">
        <v>40931</v>
      </c>
      <c r="E323" s="21" t="s">
        <v>572</v>
      </c>
      <c r="F323" s="18">
        <f t="shared" si="27"/>
        <v>3</v>
      </c>
      <c r="G323" s="22">
        <v>8</v>
      </c>
      <c r="H323" s="21"/>
      <c r="I323" s="18" t="str">
        <f t="shared" ca="1" si="28"/>
        <v/>
      </c>
      <c r="J323" s="18">
        <f t="shared" ca="1" si="29"/>
        <v>1</v>
      </c>
      <c r="K323" s="18" t="str">
        <f t="shared" ca="1" si="30"/>
        <v>3 A</v>
      </c>
      <c r="L323" s="23">
        <f t="shared" ca="1" si="31"/>
        <v>3.7538580246913571E-3</v>
      </c>
      <c r="S323" s="23">
        <f ca="1">VLOOKUP(inscript!A323,INDIRECT(CONCATENATE("'c",G323,"'!E:G")),3,0)</f>
        <v>3.7538580246913571E-3</v>
      </c>
    </row>
    <row r="324" spans="1:19" ht="15" customHeight="1" x14ac:dyDescent="0.3">
      <c r="A324" s="18">
        <v>323</v>
      </c>
      <c r="B324" s="19" t="s">
        <v>522</v>
      </c>
      <c r="C324" s="19" t="s">
        <v>523</v>
      </c>
      <c r="D324" s="20">
        <v>40948</v>
      </c>
      <c r="E324" s="21" t="s">
        <v>572</v>
      </c>
      <c r="F324" s="18">
        <f t="shared" si="27"/>
        <v>3</v>
      </c>
      <c r="G324" s="22">
        <v>8</v>
      </c>
      <c r="H324" s="21"/>
      <c r="I324" s="18" t="str">
        <f t="shared" ca="1" si="28"/>
        <v/>
      </c>
      <c r="J324" s="18">
        <f t="shared" ca="1" si="29"/>
        <v>1</v>
      </c>
      <c r="K324" s="18" t="str">
        <f t="shared" ca="1" si="30"/>
        <v>3 A</v>
      </c>
      <c r="L324" s="23">
        <f t="shared" ca="1" si="31"/>
        <v>4.2746913580246912E-3</v>
      </c>
      <c r="S324" s="23">
        <f ca="1">VLOOKUP(inscript!A324,INDIRECT(CONCATENATE("'c",G324,"'!E:G")),3,0)</f>
        <v>4.2746913580246912E-3</v>
      </c>
    </row>
    <row r="325" spans="1:19" ht="15" customHeight="1" x14ac:dyDescent="0.3">
      <c r="A325" s="18">
        <v>324</v>
      </c>
      <c r="B325" s="19" t="s">
        <v>416</v>
      </c>
      <c r="C325" s="19" t="s">
        <v>417</v>
      </c>
      <c r="D325" s="20">
        <v>41149</v>
      </c>
      <c r="E325" s="21" t="s">
        <v>572</v>
      </c>
      <c r="F325" s="18">
        <f t="shared" si="27"/>
        <v>2</v>
      </c>
      <c r="G325" s="22">
        <v>7</v>
      </c>
      <c r="H325" s="21"/>
      <c r="I325" s="18" t="str">
        <f t="shared" ca="1" si="28"/>
        <v>ABS</v>
      </c>
      <c r="J325" s="18">
        <f t="shared" ca="1" si="29"/>
        <v>0</v>
      </c>
      <c r="K325" s="18" t="str">
        <f t="shared" ca="1" si="30"/>
        <v>3 A</v>
      </c>
      <c r="L325" s="23">
        <f t="shared" ca="1" si="31"/>
        <v>8.2696759259259251E-3</v>
      </c>
      <c r="S325" s="23" t="e">
        <f ca="1">VLOOKUP(inscript!A325,INDIRECT(CONCATENATE("'c",G325,"'!E:G")),3,0)</f>
        <v>#N/A</v>
      </c>
    </row>
    <row r="326" spans="1:19" ht="15" customHeight="1" x14ac:dyDescent="0.3">
      <c r="A326" s="18">
        <v>325</v>
      </c>
      <c r="B326" s="19" t="s">
        <v>528</v>
      </c>
      <c r="C326" s="19" t="s">
        <v>527</v>
      </c>
      <c r="D326" s="20">
        <v>41176</v>
      </c>
      <c r="E326" s="21" t="s">
        <v>572</v>
      </c>
      <c r="F326" s="18">
        <f t="shared" si="27"/>
        <v>3</v>
      </c>
      <c r="G326" s="22">
        <v>8</v>
      </c>
      <c r="H326" s="21"/>
      <c r="I326" s="18" t="str">
        <f t="shared" ca="1" si="28"/>
        <v/>
      </c>
      <c r="J326" s="18">
        <f t="shared" ca="1" si="29"/>
        <v>1</v>
      </c>
      <c r="K326" s="18" t="str">
        <f t="shared" ca="1" si="30"/>
        <v>3 A</v>
      </c>
      <c r="L326" s="23">
        <f t="shared" ca="1" si="31"/>
        <v>4.0933641975308644E-3</v>
      </c>
      <c r="S326" s="23">
        <f ca="1">VLOOKUP(inscript!A326,INDIRECT(CONCATENATE("'c",G326,"'!E:G")),3,0)</f>
        <v>4.0933641975308644E-3</v>
      </c>
    </row>
    <row r="327" spans="1:19" ht="15" customHeight="1" x14ac:dyDescent="0.3">
      <c r="A327" s="18">
        <v>326</v>
      </c>
      <c r="B327" s="19" t="s">
        <v>677</v>
      </c>
      <c r="C327" s="19" t="s">
        <v>678</v>
      </c>
      <c r="D327" s="20">
        <v>41099</v>
      </c>
      <c r="E327" s="21" t="s">
        <v>572</v>
      </c>
      <c r="F327" s="18">
        <f t="shared" si="27"/>
        <v>3</v>
      </c>
      <c r="G327" s="22">
        <v>8</v>
      </c>
      <c r="H327" s="21"/>
      <c r="I327" s="18" t="str">
        <f t="shared" ca="1" si="28"/>
        <v/>
      </c>
      <c r="J327" s="18">
        <f t="shared" ca="1" si="29"/>
        <v>1</v>
      </c>
      <c r="K327" s="18" t="str">
        <f t="shared" ca="1" si="30"/>
        <v>3 A</v>
      </c>
      <c r="L327" s="23">
        <f t="shared" ca="1" si="31"/>
        <v>5.6674382716049377E-3</v>
      </c>
      <c r="S327" s="23">
        <f ca="1">VLOOKUP(inscript!A327,INDIRECT(CONCATENATE("'c",G327,"'!E:G")),3,0)</f>
        <v>5.6674382716049377E-3</v>
      </c>
    </row>
    <row r="328" spans="1:19" ht="15" customHeight="1" x14ac:dyDescent="0.3">
      <c r="A328" s="18">
        <v>327</v>
      </c>
      <c r="B328" s="19" t="s">
        <v>552</v>
      </c>
      <c r="C328" s="19" t="s">
        <v>227</v>
      </c>
      <c r="D328" s="20">
        <v>41099</v>
      </c>
      <c r="E328" s="21" t="s">
        <v>572</v>
      </c>
      <c r="F328" s="18">
        <f t="shared" si="27"/>
        <v>3</v>
      </c>
      <c r="G328" s="22">
        <v>8</v>
      </c>
      <c r="H328" s="21"/>
      <c r="I328" s="18" t="str">
        <f t="shared" ca="1" si="28"/>
        <v/>
      </c>
      <c r="J328" s="18">
        <f t="shared" ca="1" si="29"/>
        <v>1</v>
      </c>
      <c r="K328" s="18" t="str">
        <f t="shared" ca="1" si="30"/>
        <v>3 A</v>
      </c>
      <c r="L328" s="23">
        <f t="shared" ca="1" si="31"/>
        <v>4.857253086419753E-3</v>
      </c>
      <c r="S328" s="23">
        <f ca="1">VLOOKUP(inscript!A328,INDIRECT(CONCATENATE("'c",G328,"'!E:G")),3,0)</f>
        <v>4.857253086419753E-3</v>
      </c>
    </row>
    <row r="329" spans="1:19" ht="15" customHeight="1" x14ac:dyDescent="0.3">
      <c r="A329" s="18">
        <v>328</v>
      </c>
      <c r="B329" s="19" t="s">
        <v>443</v>
      </c>
      <c r="C329" s="19" t="s">
        <v>71</v>
      </c>
      <c r="D329" s="20">
        <v>41157</v>
      </c>
      <c r="E329" s="21" t="s">
        <v>572</v>
      </c>
      <c r="F329" s="18">
        <f t="shared" si="27"/>
        <v>2</v>
      </c>
      <c r="G329" s="22">
        <v>7</v>
      </c>
      <c r="H329" s="21"/>
      <c r="I329" s="18" t="str">
        <f t="shared" ca="1" si="28"/>
        <v/>
      </c>
      <c r="J329" s="18">
        <f t="shared" ca="1" si="29"/>
        <v>1</v>
      </c>
      <c r="K329" s="18" t="str">
        <f t="shared" ca="1" si="30"/>
        <v>3 A</v>
      </c>
      <c r="L329" s="23">
        <f t="shared" ca="1" si="31"/>
        <v>5.0752314814814818E-3</v>
      </c>
      <c r="S329" s="23">
        <f ca="1">VLOOKUP(inscript!A329,INDIRECT(CONCATENATE("'c",G329,"'!E:G")),3,0)</f>
        <v>5.0752314814814818E-3</v>
      </c>
    </row>
    <row r="330" spans="1:19" ht="15" customHeight="1" x14ac:dyDescent="0.3">
      <c r="A330" s="18">
        <v>329</v>
      </c>
      <c r="B330" s="19" t="s">
        <v>443</v>
      </c>
      <c r="C330" s="19" t="s">
        <v>463</v>
      </c>
      <c r="D330" s="20">
        <v>41157</v>
      </c>
      <c r="E330" s="21" t="s">
        <v>572</v>
      </c>
      <c r="F330" s="18">
        <f t="shared" si="27"/>
        <v>2</v>
      </c>
      <c r="G330" s="22">
        <v>7</v>
      </c>
      <c r="H330" s="21"/>
      <c r="I330" s="18" t="str">
        <f t="shared" ca="1" si="28"/>
        <v/>
      </c>
      <c r="J330" s="18">
        <f t="shared" ca="1" si="29"/>
        <v>1</v>
      </c>
      <c r="K330" s="18" t="str">
        <f t="shared" ca="1" si="30"/>
        <v>3 A</v>
      </c>
      <c r="L330" s="23">
        <f t="shared" ca="1" si="31"/>
        <v>5.2777777777777771E-3</v>
      </c>
      <c r="S330" s="23">
        <f ca="1">VLOOKUP(inscript!A330,INDIRECT(CONCATENATE("'c",G330,"'!E:G")),3,0)</f>
        <v>5.2777777777777771E-3</v>
      </c>
    </row>
    <row r="331" spans="1:19" ht="15" customHeight="1" x14ac:dyDescent="0.3">
      <c r="A331" s="18">
        <v>330</v>
      </c>
      <c r="B331" s="19" t="s">
        <v>540</v>
      </c>
      <c r="C331" s="19" t="s">
        <v>541</v>
      </c>
      <c r="D331" s="20">
        <v>41060</v>
      </c>
      <c r="E331" s="21" t="s">
        <v>572</v>
      </c>
      <c r="F331" s="18">
        <f t="shared" si="27"/>
        <v>3</v>
      </c>
      <c r="G331" s="22">
        <v>8</v>
      </c>
      <c r="H331" s="21" t="s">
        <v>7</v>
      </c>
      <c r="I331" s="18" t="str">
        <f t="shared" ca="1" si="28"/>
        <v/>
      </c>
      <c r="J331" s="18">
        <f t="shared" ca="1" si="29"/>
        <v>0</v>
      </c>
      <c r="K331" s="18" t="str">
        <f t="shared" ca="1" si="30"/>
        <v/>
      </c>
      <c r="L331" s="23" t="e">
        <f t="shared" ca="1" si="31"/>
        <v>#N/A</v>
      </c>
      <c r="S331" s="23" t="e">
        <f ca="1">VLOOKUP(inscript!A331,INDIRECT(CONCATENATE("'c",G331,"'!E:G")),3,0)</f>
        <v>#N/A</v>
      </c>
    </row>
    <row r="332" spans="1:19" ht="15" customHeight="1" x14ac:dyDescent="0.3">
      <c r="A332" s="18">
        <v>331</v>
      </c>
      <c r="B332" s="19" t="s">
        <v>566</v>
      </c>
      <c r="C332" s="19" t="s">
        <v>217</v>
      </c>
      <c r="D332" s="20">
        <v>41104</v>
      </c>
      <c r="E332" s="21" t="s">
        <v>572</v>
      </c>
      <c r="F332" s="18">
        <f t="shared" si="27"/>
        <v>3</v>
      </c>
      <c r="G332" s="22">
        <v>8</v>
      </c>
      <c r="H332" s="21"/>
      <c r="I332" s="18" t="str">
        <f t="shared" ca="1" si="28"/>
        <v/>
      </c>
      <c r="J332" s="18">
        <f t="shared" ca="1" si="29"/>
        <v>1</v>
      </c>
      <c r="K332" s="18" t="str">
        <f t="shared" ca="1" si="30"/>
        <v>3 A</v>
      </c>
      <c r="L332" s="23">
        <f t="shared" ca="1" si="31"/>
        <v>3.6149691358024691E-3</v>
      </c>
      <c r="S332" s="23">
        <f ca="1">VLOOKUP(inscript!A332,INDIRECT(CONCATENATE("'c",G332,"'!E:G")),3,0)</f>
        <v>3.6149691358024691E-3</v>
      </c>
    </row>
    <row r="333" spans="1:19" ht="15" customHeight="1" x14ac:dyDescent="0.3">
      <c r="A333" s="18">
        <v>332</v>
      </c>
      <c r="B333" s="19" t="s">
        <v>419</v>
      </c>
      <c r="C333" s="19" t="s">
        <v>420</v>
      </c>
      <c r="D333" s="20">
        <v>41067</v>
      </c>
      <c r="E333" s="21" t="s">
        <v>572</v>
      </c>
      <c r="F333" s="18">
        <f t="shared" si="27"/>
        <v>2</v>
      </c>
      <c r="G333" s="22">
        <v>7</v>
      </c>
      <c r="H333" s="21"/>
      <c r="I333" s="18" t="str">
        <f t="shared" ca="1" si="28"/>
        <v/>
      </c>
      <c r="J333" s="18">
        <f t="shared" ca="1" si="29"/>
        <v>1</v>
      </c>
      <c r="K333" s="18" t="str">
        <f t="shared" ca="1" si="30"/>
        <v>3 A</v>
      </c>
      <c r="L333" s="23">
        <f t="shared" ca="1" si="31"/>
        <v>5.5381944444444437E-3</v>
      </c>
      <c r="S333" s="23">
        <f ca="1">VLOOKUP(inscript!A333,INDIRECT(CONCATENATE("'c",G333,"'!E:G")),3,0)</f>
        <v>5.5381944444444437E-3</v>
      </c>
    </row>
    <row r="334" spans="1:19" ht="15" customHeight="1" x14ac:dyDescent="0.3">
      <c r="A334" s="18">
        <v>333</v>
      </c>
      <c r="B334" s="19" t="s">
        <v>423</v>
      </c>
      <c r="C334" s="19" t="s">
        <v>424</v>
      </c>
      <c r="D334" s="20">
        <v>41052</v>
      </c>
      <c r="E334" s="21" t="s">
        <v>574</v>
      </c>
      <c r="F334" s="18">
        <f t="shared" si="27"/>
        <v>2</v>
      </c>
      <c r="G334" s="22">
        <v>7</v>
      </c>
      <c r="H334" s="21"/>
      <c r="I334" s="18" t="str">
        <f t="shared" ca="1" si="28"/>
        <v/>
      </c>
      <c r="J334" s="18">
        <f t="shared" ca="1" si="29"/>
        <v>1</v>
      </c>
      <c r="K334" s="18" t="str">
        <f t="shared" ca="1" si="30"/>
        <v>3 B</v>
      </c>
      <c r="L334" s="23">
        <f t="shared" ca="1" si="31"/>
        <v>5.7986111111111112E-3</v>
      </c>
      <c r="S334" s="23">
        <f ca="1">VLOOKUP(inscript!A334,INDIRECT(CONCATENATE("'c",G334,"'!E:G")),3,0)</f>
        <v>5.7986111111111112E-3</v>
      </c>
    </row>
    <row r="335" spans="1:19" ht="15" customHeight="1" x14ac:dyDescent="0.3">
      <c r="A335" s="18">
        <v>334</v>
      </c>
      <c r="B335" s="19" t="s">
        <v>426</v>
      </c>
      <c r="C335" s="19" t="s">
        <v>427</v>
      </c>
      <c r="D335" s="20">
        <v>41158</v>
      </c>
      <c r="E335" s="21" t="s">
        <v>574</v>
      </c>
      <c r="F335" s="18">
        <f t="shared" si="27"/>
        <v>2</v>
      </c>
      <c r="G335" s="22">
        <v>7</v>
      </c>
      <c r="H335" s="21"/>
      <c r="I335" s="18" t="str">
        <f t="shared" ca="1" si="28"/>
        <v/>
      </c>
      <c r="J335" s="18">
        <f t="shared" ca="1" si="29"/>
        <v>1</v>
      </c>
      <c r="K335" s="18" t="str">
        <f t="shared" ca="1" si="30"/>
        <v>3 B</v>
      </c>
      <c r="L335" s="23">
        <f t="shared" ca="1" si="31"/>
        <v>4.6469907407407406E-3</v>
      </c>
      <c r="S335" s="23">
        <f ca="1">VLOOKUP(inscript!A335,INDIRECT(CONCATENATE("'c",G335,"'!E:G")),3,0)</f>
        <v>4.6469907407407406E-3</v>
      </c>
    </row>
    <row r="336" spans="1:19" ht="15" customHeight="1" x14ac:dyDescent="0.3">
      <c r="A336" s="18">
        <v>335</v>
      </c>
      <c r="B336" s="19" t="s">
        <v>534</v>
      </c>
      <c r="C336" s="19" t="s">
        <v>403</v>
      </c>
      <c r="D336" s="20">
        <v>41094</v>
      </c>
      <c r="E336" s="21" t="s">
        <v>574</v>
      </c>
      <c r="F336" s="18">
        <f t="shared" si="27"/>
        <v>3</v>
      </c>
      <c r="G336" s="22">
        <v>8</v>
      </c>
      <c r="H336" s="21"/>
      <c r="I336" s="18" t="str">
        <f t="shared" ca="1" si="28"/>
        <v/>
      </c>
      <c r="J336" s="18">
        <f t="shared" ca="1" si="29"/>
        <v>1</v>
      </c>
      <c r="K336" s="18" t="str">
        <f t="shared" ca="1" si="30"/>
        <v>3 B</v>
      </c>
      <c r="L336" s="23">
        <f t="shared" ca="1" si="31"/>
        <v>5.0925925925925921E-3</v>
      </c>
      <c r="S336" s="23">
        <f ca="1">VLOOKUP(inscript!A336,INDIRECT(CONCATENATE("'c",G336,"'!E:G")),3,0)</f>
        <v>5.0925925925925921E-3</v>
      </c>
    </row>
    <row r="337" spans="1:19" ht="15" customHeight="1" x14ac:dyDescent="0.3">
      <c r="A337" s="18">
        <v>336</v>
      </c>
      <c r="B337" s="19" t="s">
        <v>517</v>
      </c>
      <c r="C337" s="19" t="s">
        <v>518</v>
      </c>
      <c r="D337" s="20">
        <v>41195</v>
      </c>
      <c r="E337" s="21" t="s">
        <v>574</v>
      </c>
      <c r="F337" s="18">
        <f t="shared" si="27"/>
        <v>3</v>
      </c>
      <c r="G337" s="22">
        <v>8</v>
      </c>
      <c r="H337" s="21"/>
      <c r="I337" s="18" t="str">
        <f t="shared" ca="1" si="28"/>
        <v/>
      </c>
      <c r="J337" s="18">
        <f t="shared" ca="1" si="29"/>
        <v>1</v>
      </c>
      <c r="K337" s="18" t="str">
        <f t="shared" ca="1" si="30"/>
        <v>3 B</v>
      </c>
      <c r="L337" s="23">
        <f t="shared" ca="1" si="31"/>
        <v>4.4753086419753079E-3</v>
      </c>
      <c r="S337" s="23">
        <f ca="1">VLOOKUP(inscript!A337,INDIRECT(CONCATENATE("'c",G337,"'!E:G")),3,0)</f>
        <v>4.4753086419753079E-3</v>
      </c>
    </row>
    <row r="338" spans="1:19" ht="15" customHeight="1" x14ac:dyDescent="0.3">
      <c r="A338" s="18">
        <v>337</v>
      </c>
      <c r="B338" s="19" t="s">
        <v>556</v>
      </c>
      <c r="C338" s="19" t="s">
        <v>557</v>
      </c>
      <c r="D338" s="20">
        <v>40979</v>
      </c>
      <c r="E338" s="21" t="s">
        <v>574</v>
      </c>
      <c r="F338" s="18">
        <f t="shared" si="27"/>
        <v>3</v>
      </c>
      <c r="G338" s="22">
        <v>8</v>
      </c>
      <c r="H338" s="21"/>
      <c r="I338" s="18" t="str">
        <f t="shared" ca="1" si="28"/>
        <v/>
      </c>
      <c r="J338" s="18">
        <f t="shared" ca="1" si="29"/>
        <v>1</v>
      </c>
      <c r="K338" s="18" t="str">
        <f t="shared" ca="1" si="30"/>
        <v>3 B</v>
      </c>
      <c r="L338" s="23">
        <f t="shared" ca="1" si="31"/>
        <v>4.4521604938271607E-3</v>
      </c>
      <c r="S338" s="23">
        <f ca="1">VLOOKUP(inscript!A338,INDIRECT(CONCATENATE("'c",G338,"'!E:G")),3,0)</f>
        <v>4.4521604938271607E-3</v>
      </c>
    </row>
    <row r="339" spans="1:19" ht="15" customHeight="1" x14ac:dyDescent="0.3">
      <c r="A339" s="18">
        <v>338</v>
      </c>
      <c r="B339" s="19" t="s">
        <v>481</v>
      </c>
      <c r="C339" s="19" t="s">
        <v>482</v>
      </c>
      <c r="D339" s="20">
        <v>40709</v>
      </c>
      <c r="E339" s="21" t="s">
        <v>574</v>
      </c>
      <c r="F339" s="18">
        <f t="shared" si="27"/>
        <v>2</v>
      </c>
      <c r="G339" s="22">
        <v>7</v>
      </c>
      <c r="H339" s="21"/>
      <c r="I339" s="18" t="str">
        <f t="shared" ca="1" si="28"/>
        <v/>
      </c>
      <c r="J339" s="18">
        <f t="shared" ca="1" si="29"/>
        <v>1</v>
      </c>
      <c r="K339" s="18" t="str">
        <f t="shared" ca="1" si="30"/>
        <v>3 B</v>
      </c>
      <c r="L339" s="23">
        <f t="shared" ca="1" si="31"/>
        <v>5.9664351851851857E-3</v>
      </c>
      <c r="S339" s="23">
        <f ca="1">VLOOKUP(inscript!A339,INDIRECT(CONCATENATE("'c",G339,"'!E:G")),3,0)</f>
        <v>5.9664351851851857E-3</v>
      </c>
    </row>
    <row r="340" spans="1:19" ht="15" customHeight="1" x14ac:dyDescent="0.3">
      <c r="A340" s="18">
        <v>339</v>
      </c>
      <c r="B340" s="19" t="s">
        <v>428</v>
      </c>
      <c r="C340" s="19" t="s">
        <v>429</v>
      </c>
      <c r="D340" s="20">
        <v>41018</v>
      </c>
      <c r="E340" s="21" t="s">
        <v>574</v>
      </c>
      <c r="F340" s="18">
        <f t="shared" si="27"/>
        <v>2</v>
      </c>
      <c r="G340" s="22">
        <v>7</v>
      </c>
      <c r="H340" s="21"/>
      <c r="I340" s="18" t="str">
        <f t="shared" ca="1" si="28"/>
        <v/>
      </c>
      <c r="J340" s="18">
        <f t="shared" ca="1" si="29"/>
        <v>1</v>
      </c>
      <c r="K340" s="18" t="str">
        <f t="shared" ca="1" si="30"/>
        <v>3 B</v>
      </c>
      <c r="L340" s="23">
        <f t="shared" ca="1" si="31"/>
        <v>4.8379629629629632E-3</v>
      </c>
      <c r="S340" s="23">
        <f ca="1">VLOOKUP(inscript!A340,INDIRECT(CONCATENATE("'c",G340,"'!E:G")),3,0)</f>
        <v>4.8379629629629632E-3</v>
      </c>
    </row>
    <row r="341" spans="1:19" ht="15" customHeight="1" x14ac:dyDescent="0.3">
      <c r="A341" s="18">
        <v>340</v>
      </c>
      <c r="B341" s="19" t="s">
        <v>430</v>
      </c>
      <c r="C341" s="19" t="s">
        <v>431</v>
      </c>
      <c r="D341" s="20">
        <v>41349</v>
      </c>
      <c r="E341" s="21" t="s">
        <v>574</v>
      </c>
      <c r="F341" s="18">
        <f t="shared" si="27"/>
        <v>2</v>
      </c>
      <c r="G341" s="22">
        <v>7</v>
      </c>
      <c r="H341" s="29" t="s">
        <v>7</v>
      </c>
      <c r="I341" s="18" t="str">
        <f t="shared" ca="1" si="28"/>
        <v/>
      </c>
      <c r="J341" s="18">
        <f t="shared" ca="1" si="29"/>
        <v>0</v>
      </c>
      <c r="K341" s="18" t="str">
        <f t="shared" ca="1" si="30"/>
        <v/>
      </c>
      <c r="L341" s="23" t="e">
        <f t="shared" ca="1" si="31"/>
        <v>#N/A</v>
      </c>
      <c r="S341" s="23" t="e">
        <f ca="1">VLOOKUP(inscript!A341,INDIRECT(CONCATENATE("'c",G341,"'!E:G")),3,0)</f>
        <v>#N/A</v>
      </c>
    </row>
    <row r="342" spans="1:19" ht="15" customHeight="1" x14ac:dyDescent="0.3">
      <c r="A342" s="18">
        <v>341</v>
      </c>
      <c r="B342" s="19" t="s">
        <v>180</v>
      </c>
      <c r="C342" s="19" t="s">
        <v>537</v>
      </c>
      <c r="D342" s="20">
        <v>41101</v>
      </c>
      <c r="E342" s="21" t="s">
        <v>574</v>
      </c>
      <c r="F342" s="18">
        <f t="shared" si="27"/>
        <v>3</v>
      </c>
      <c r="G342" s="22">
        <v>8</v>
      </c>
      <c r="H342" s="21"/>
      <c r="I342" s="18" t="str">
        <f t="shared" ca="1" si="28"/>
        <v/>
      </c>
      <c r="J342" s="18">
        <f t="shared" ca="1" si="29"/>
        <v>1</v>
      </c>
      <c r="K342" s="18" t="str">
        <f t="shared" ca="1" si="30"/>
        <v>3 B</v>
      </c>
      <c r="L342" s="23">
        <f t="shared" ca="1" si="31"/>
        <v>3.9043209876543218E-3</v>
      </c>
      <c r="S342" s="23">
        <f ca="1">VLOOKUP(inscript!A342,INDIRECT(CONCATENATE("'c",G342,"'!E:G")),3,0)</f>
        <v>3.9043209876543218E-3</v>
      </c>
    </row>
    <row r="343" spans="1:19" ht="15" customHeight="1" x14ac:dyDescent="0.3">
      <c r="A343" s="18">
        <v>342</v>
      </c>
      <c r="B343" s="19" t="s">
        <v>433</v>
      </c>
      <c r="C343" s="19" t="s">
        <v>434</v>
      </c>
      <c r="D343" s="20">
        <v>41091</v>
      </c>
      <c r="E343" s="21" t="s">
        <v>574</v>
      </c>
      <c r="F343" s="18">
        <f t="shared" si="27"/>
        <v>2</v>
      </c>
      <c r="G343" s="22">
        <v>7</v>
      </c>
      <c r="H343" s="21"/>
      <c r="I343" s="18" t="str">
        <f t="shared" ca="1" si="28"/>
        <v/>
      </c>
      <c r="J343" s="18">
        <f t="shared" ca="1" si="29"/>
        <v>1</v>
      </c>
      <c r="K343" s="18" t="str">
        <f t="shared" ca="1" si="30"/>
        <v>3 B</v>
      </c>
      <c r="L343" s="23">
        <f t="shared" ca="1" si="31"/>
        <v>4.7858796296296295E-3</v>
      </c>
      <c r="S343" s="23">
        <f ca="1">VLOOKUP(inscript!A343,INDIRECT(CONCATENATE("'c",G343,"'!E:G")),3,0)</f>
        <v>4.7858796296296295E-3</v>
      </c>
    </row>
    <row r="344" spans="1:19" ht="15" customHeight="1" x14ac:dyDescent="0.3">
      <c r="A344" s="18">
        <v>343</v>
      </c>
      <c r="B344" s="19" t="s">
        <v>435</v>
      </c>
      <c r="C344" s="19" t="s">
        <v>436</v>
      </c>
      <c r="D344" s="20">
        <v>41235</v>
      </c>
      <c r="E344" s="21" t="s">
        <v>574</v>
      </c>
      <c r="F344" s="18">
        <f t="shared" si="27"/>
        <v>2</v>
      </c>
      <c r="G344" s="22">
        <v>7</v>
      </c>
      <c r="H344" s="21"/>
      <c r="I344" s="18" t="str">
        <f t="shared" ca="1" si="28"/>
        <v>ABS</v>
      </c>
      <c r="J344" s="18">
        <f t="shared" ca="1" si="29"/>
        <v>0</v>
      </c>
      <c r="K344" s="18" t="str">
        <f t="shared" ca="1" si="30"/>
        <v>3 B</v>
      </c>
      <c r="L344" s="23">
        <f t="shared" ca="1" si="31"/>
        <v>8.2696759259259251E-3</v>
      </c>
      <c r="S344" s="23" t="e">
        <f ca="1">VLOOKUP(inscript!A344,INDIRECT(CONCATENATE("'c",G344,"'!E:G")),3,0)</f>
        <v>#N/A</v>
      </c>
    </row>
    <row r="345" spans="1:19" ht="15" customHeight="1" x14ac:dyDescent="0.3">
      <c r="A345" s="18">
        <v>344</v>
      </c>
      <c r="B345" s="19" t="s">
        <v>364</v>
      </c>
      <c r="C345" s="19" t="s">
        <v>437</v>
      </c>
      <c r="D345" s="20">
        <v>41136</v>
      </c>
      <c r="E345" s="21" t="s">
        <v>574</v>
      </c>
      <c r="F345" s="18">
        <f t="shared" si="27"/>
        <v>2</v>
      </c>
      <c r="G345" s="22">
        <v>7</v>
      </c>
      <c r="H345" s="21"/>
      <c r="I345" s="18" t="str">
        <f t="shared" ca="1" si="28"/>
        <v/>
      </c>
      <c r="J345" s="18">
        <f t="shared" ca="1" si="29"/>
        <v>1</v>
      </c>
      <c r="K345" s="18" t="str">
        <f t="shared" ca="1" si="30"/>
        <v>3 B</v>
      </c>
      <c r="L345" s="23">
        <f t="shared" ca="1" si="31"/>
        <v>4.5486111111111109E-3</v>
      </c>
      <c r="S345" s="23">
        <f ca="1">VLOOKUP(inscript!A345,INDIRECT(CONCATENATE("'c",G345,"'!E:G")),3,0)</f>
        <v>4.5486111111111109E-3</v>
      </c>
    </row>
    <row r="346" spans="1:19" ht="15" customHeight="1" x14ac:dyDescent="0.3">
      <c r="A346" s="18">
        <v>345</v>
      </c>
      <c r="B346" s="19" t="s">
        <v>526</v>
      </c>
      <c r="C346" s="19" t="s">
        <v>527</v>
      </c>
      <c r="D346" s="20">
        <v>40932</v>
      </c>
      <c r="E346" s="21" t="s">
        <v>574</v>
      </c>
      <c r="F346" s="18">
        <f t="shared" si="27"/>
        <v>3</v>
      </c>
      <c r="G346" s="22">
        <v>8</v>
      </c>
      <c r="H346" s="21"/>
      <c r="I346" s="18" t="str">
        <f t="shared" ca="1" si="28"/>
        <v/>
      </c>
      <c r="J346" s="18">
        <f t="shared" ca="1" si="29"/>
        <v>1</v>
      </c>
      <c r="K346" s="18" t="str">
        <f t="shared" ca="1" si="30"/>
        <v>3 B</v>
      </c>
      <c r="L346" s="23">
        <f t="shared" ca="1" si="31"/>
        <v>3.3526234567901234E-3</v>
      </c>
      <c r="S346" s="23">
        <f ca="1">VLOOKUP(inscript!A346,INDIRECT(CONCATENATE("'c",G346,"'!E:G")),3,0)</f>
        <v>3.3526234567901234E-3</v>
      </c>
    </row>
    <row r="347" spans="1:19" ht="15" customHeight="1" x14ac:dyDescent="0.3">
      <c r="A347" s="18">
        <v>346</v>
      </c>
      <c r="B347" s="19" t="s">
        <v>440</v>
      </c>
      <c r="C347" s="19" t="s">
        <v>441</v>
      </c>
      <c r="D347" s="20">
        <v>40977</v>
      </c>
      <c r="E347" s="21" t="s">
        <v>574</v>
      </c>
      <c r="F347" s="18">
        <f t="shared" si="27"/>
        <v>2</v>
      </c>
      <c r="G347" s="22">
        <v>7</v>
      </c>
      <c r="H347" s="21"/>
      <c r="I347" s="18" t="str">
        <f t="shared" ca="1" si="28"/>
        <v/>
      </c>
      <c r="J347" s="18">
        <f t="shared" ca="1" si="29"/>
        <v>1</v>
      </c>
      <c r="K347" s="18" t="str">
        <f t="shared" ca="1" si="30"/>
        <v>3 B</v>
      </c>
      <c r="L347" s="23">
        <f t="shared" ca="1" si="31"/>
        <v>4.2997685185185179E-3</v>
      </c>
      <c r="S347" s="23">
        <f ca="1">VLOOKUP(inscript!A347,INDIRECT(CONCATENATE("'c",G347,"'!E:G")),3,0)</f>
        <v>4.2997685185185179E-3</v>
      </c>
    </row>
    <row r="348" spans="1:19" ht="15" customHeight="1" x14ac:dyDescent="0.3">
      <c r="A348" s="18">
        <v>347</v>
      </c>
      <c r="B348" s="19" t="s">
        <v>549</v>
      </c>
      <c r="C348" s="19" t="s">
        <v>561</v>
      </c>
      <c r="D348" s="20">
        <v>40914</v>
      </c>
      <c r="E348" s="21" t="s">
        <v>574</v>
      </c>
      <c r="F348" s="18">
        <f t="shared" si="27"/>
        <v>3</v>
      </c>
      <c r="G348" s="22">
        <v>8</v>
      </c>
      <c r="H348" s="21"/>
      <c r="I348" s="18" t="str">
        <f t="shared" ca="1" si="28"/>
        <v/>
      </c>
      <c r="J348" s="18">
        <f t="shared" ca="1" si="29"/>
        <v>1</v>
      </c>
      <c r="K348" s="18" t="str">
        <f t="shared" ca="1" si="30"/>
        <v>3 B</v>
      </c>
      <c r="L348" s="23">
        <f t="shared" ca="1" si="31"/>
        <v>4.2631172839506177E-3</v>
      </c>
      <c r="S348" s="23">
        <f ca="1">VLOOKUP(inscript!A348,INDIRECT(CONCATENATE("'c",G348,"'!E:G")),3,0)</f>
        <v>4.2631172839506177E-3</v>
      </c>
    </row>
    <row r="349" spans="1:19" ht="15" customHeight="1" x14ac:dyDescent="0.3">
      <c r="A349" s="18">
        <v>348</v>
      </c>
      <c r="B349" s="19" t="s">
        <v>619</v>
      </c>
      <c r="C349" s="19" t="s">
        <v>573</v>
      </c>
      <c r="D349" s="20">
        <v>40915</v>
      </c>
      <c r="E349" s="21" t="s">
        <v>574</v>
      </c>
      <c r="F349" s="18">
        <f t="shared" si="27"/>
        <v>2</v>
      </c>
      <c r="G349" s="22">
        <v>7</v>
      </c>
      <c r="H349" s="21"/>
      <c r="I349" s="18" t="str">
        <f t="shared" ca="1" si="28"/>
        <v/>
      </c>
      <c r="J349" s="18">
        <f t="shared" ca="1" si="29"/>
        <v>1</v>
      </c>
      <c r="K349" s="18" t="str">
        <f t="shared" ca="1" si="30"/>
        <v>3 B</v>
      </c>
      <c r="L349" s="23">
        <f t="shared" ca="1" si="31"/>
        <v>6.3657407407407404E-3</v>
      </c>
      <c r="S349" s="23">
        <f ca="1">VLOOKUP(inscript!A349,INDIRECT(CONCATENATE("'c",G349,"'!E:G")),3,0)</f>
        <v>6.3657407407407404E-3</v>
      </c>
    </row>
    <row r="350" spans="1:19" ht="15" customHeight="1" x14ac:dyDescent="0.3">
      <c r="A350" s="18">
        <v>349</v>
      </c>
      <c r="B350" s="19" t="s">
        <v>562</v>
      </c>
      <c r="C350" s="19" t="s">
        <v>563</v>
      </c>
      <c r="D350" s="20">
        <v>41039</v>
      </c>
      <c r="E350" s="21" t="s">
        <v>574</v>
      </c>
      <c r="F350" s="18">
        <f t="shared" si="27"/>
        <v>3</v>
      </c>
      <c r="G350" s="22">
        <v>8</v>
      </c>
      <c r="H350" s="21"/>
      <c r="I350" s="18" t="str">
        <f t="shared" ca="1" si="28"/>
        <v/>
      </c>
      <c r="J350" s="18">
        <f t="shared" ca="1" si="29"/>
        <v>1</v>
      </c>
      <c r="K350" s="18" t="str">
        <f t="shared" ca="1" si="30"/>
        <v>3 B</v>
      </c>
      <c r="L350" s="23">
        <f t="shared" ca="1" si="31"/>
        <v>4.66820987654321E-3</v>
      </c>
      <c r="S350" s="23">
        <f ca="1">VLOOKUP(inscript!A350,INDIRECT(CONCATENATE("'c",G350,"'!E:G")),3,0)</f>
        <v>4.66820987654321E-3</v>
      </c>
    </row>
    <row r="351" spans="1:19" ht="15" customHeight="1" x14ac:dyDescent="0.3">
      <c r="A351" s="18">
        <v>350</v>
      </c>
      <c r="B351" s="19" t="s">
        <v>538</v>
      </c>
      <c r="C351" s="19" t="s">
        <v>539</v>
      </c>
      <c r="D351" s="20">
        <v>41065</v>
      </c>
      <c r="E351" s="21" t="s">
        <v>574</v>
      </c>
      <c r="F351" s="18">
        <f t="shared" si="27"/>
        <v>3</v>
      </c>
      <c r="G351" s="22">
        <v>8</v>
      </c>
      <c r="H351" s="21"/>
      <c r="I351" s="18" t="str">
        <f t="shared" ca="1" si="28"/>
        <v/>
      </c>
      <c r="J351" s="18">
        <f t="shared" ca="1" si="29"/>
        <v>1</v>
      </c>
      <c r="K351" s="18" t="str">
        <f t="shared" ca="1" si="30"/>
        <v>3 B</v>
      </c>
      <c r="L351" s="23">
        <f t="shared" ca="1" si="31"/>
        <v>4.4135802469135801E-3</v>
      </c>
      <c r="S351" s="23">
        <f ca="1">VLOOKUP(inscript!A351,INDIRECT(CONCATENATE("'c",G351,"'!E:G")),3,0)</f>
        <v>4.4135802469135801E-3</v>
      </c>
    </row>
    <row r="352" spans="1:19" ht="15" customHeight="1" x14ac:dyDescent="0.3">
      <c r="A352" s="18">
        <v>351</v>
      </c>
      <c r="B352" s="19" t="s">
        <v>442</v>
      </c>
      <c r="C352" s="19" t="s">
        <v>13</v>
      </c>
      <c r="D352" s="20">
        <v>41073</v>
      </c>
      <c r="E352" s="21" t="s">
        <v>574</v>
      </c>
      <c r="F352" s="18">
        <f t="shared" si="27"/>
        <v>2</v>
      </c>
      <c r="G352" s="22">
        <v>7</v>
      </c>
      <c r="H352" s="21"/>
      <c r="I352" s="18" t="str">
        <f t="shared" ca="1" si="28"/>
        <v/>
      </c>
      <c r="J352" s="18">
        <f t="shared" ca="1" si="29"/>
        <v>1</v>
      </c>
      <c r="K352" s="18" t="str">
        <f t="shared" ca="1" si="30"/>
        <v>3 B</v>
      </c>
      <c r="L352" s="23">
        <f t="shared" ca="1" si="31"/>
        <v>4.2592592592592595E-3</v>
      </c>
      <c r="S352" s="23">
        <f ca="1">VLOOKUP(inscript!A352,INDIRECT(CONCATENATE("'c",G352,"'!E:G")),3,0)</f>
        <v>4.2592592592592595E-3</v>
      </c>
    </row>
    <row r="353" spans="1:19" ht="15" customHeight="1" x14ac:dyDescent="0.3">
      <c r="A353" s="18">
        <v>352</v>
      </c>
      <c r="B353" s="19" t="s">
        <v>349</v>
      </c>
      <c r="C353" s="19" t="s">
        <v>444</v>
      </c>
      <c r="D353" s="20">
        <v>41071</v>
      </c>
      <c r="E353" s="21" t="s">
        <v>574</v>
      </c>
      <c r="F353" s="18">
        <f t="shared" si="27"/>
        <v>2</v>
      </c>
      <c r="G353" s="22">
        <v>7</v>
      </c>
      <c r="H353" s="21"/>
      <c r="I353" s="18" t="str">
        <f t="shared" ca="1" si="28"/>
        <v/>
      </c>
      <c r="J353" s="18">
        <f t="shared" ca="1" si="29"/>
        <v>1</v>
      </c>
      <c r="K353" s="18" t="str">
        <f t="shared" ca="1" si="30"/>
        <v>3 B</v>
      </c>
      <c r="L353" s="23">
        <f t="shared" ca="1" si="31"/>
        <v>5.4571759259259252E-3</v>
      </c>
      <c r="S353" s="23">
        <f ca="1">VLOOKUP(inscript!A353,INDIRECT(CONCATENATE("'c",G353,"'!E:G")),3,0)</f>
        <v>5.4571759259259252E-3</v>
      </c>
    </row>
    <row r="354" spans="1:19" ht="15" customHeight="1" x14ac:dyDescent="0.3">
      <c r="A354" s="18">
        <v>353</v>
      </c>
      <c r="B354" s="19" t="s">
        <v>294</v>
      </c>
      <c r="C354" s="19" t="s">
        <v>542</v>
      </c>
      <c r="D354" s="20">
        <v>40679</v>
      </c>
      <c r="E354" s="21" t="s">
        <v>574</v>
      </c>
      <c r="F354" s="18">
        <f t="shared" si="27"/>
        <v>3</v>
      </c>
      <c r="G354" s="22">
        <v>8</v>
      </c>
      <c r="H354" s="21"/>
      <c r="I354" s="18" t="str">
        <f t="shared" ca="1" si="28"/>
        <v/>
      </c>
      <c r="J354" s="18">
        <f t="shared" ca="1" si="29"/>
        <v>1</v>
      </c>
      <c r="K354" s="18" t="str">
        <f t="shared" ca="1" si="30"/>
        <v>3 B</v>
      </c>
      <c r="L354" s="23">
        <f t="shared" ca="1" si="31"/>
        <v>3.6419753086419748E-3</v>
      </c>
      <c r="S354" s="23">
        <f ca="1">VLOOKUP(inscript!A354,INDIRECT(CONCATENATE("'c",G354,"'!E:G")),3,0)</f>
        <v>3.6419753086419748E-3</v>
      </c>
    </row>
    <row r="355" spans="1:19" ht="15" customHeight="1" x14ac:dyDescent="0.3">
      <c r="A355" s="18">
        <v>354</v>
      </c>
      <c r="B355" s="19" t="s">
        <v>351</v>
      </c>
      <c r="C355" s="19" t="s">
        <v>564</v>
      </c>
      <c r="D355" s="20">
        <v>40823</v>
      </c>
      <c r="E355" s="21" t="s">
        <v>574</v>
      </c>
      <c r="F355" s="18">
        <f t="shared" si="27"/>
        <v>3</v>
      </c>
      <c r="G355" s="22">
        <v>8</v>
      </c>
      <c r="H355" s="29"/>
      <c r="I355" s="18" t="str">
        <f t="shared" ca="1" si="28"/>
        <v/>
      </c>
      <c r="J355" s="18">
        <f t="shared" ca="1" si="29"/>
        <v>1</v>
      </c>
      <c r="K355" s="18" t="str">
        <f t="shared" ca="1" si="30"/>
        <v>3 B</v>
      </c>
      <c r="L355" s="23">
        <f t="shared" ca="1" si="31"/>
        <v>5.3086419753086422E-3</v>
      </c>
      <c r="S355" s="23">
        <f ca="1">VLOOKUP(inscript!A355,INDIRECT(CONCATENATE("'c",G355,"'!E:G")),3,0)</f>
        <v>5.3086419753086422E-3</v>
      </c>
    </row>
    <row r="356" spans="1:19" ht="15" customHeight="1" x14ac:dyDescent="0.3">
      <c r="A356" s="18">
        <v>355</v>
      </c>
      <c r="B356" s="19" t="s">
        <v>351</v>
      </c>
      <c r="C356" s="19" t="s">
        <v>565</v>
      </c>
      <c r="D356" s="20">
        <v>41055</v>
      </c>
      <c r="E356" s="21" t="s">
        <v>574</v>
      </c>
      <c r="F356" s="18">
        <f t="shared" si="27"/>
        <v>3</v>
      </c>
      <c r="G356" s="22">
        <v>8</v>
      </c>
      <c r="H356" s="21"/>
      <c r="I356" s="18" t="str">
        <f t="shared" ca="1" si="28"/>
        <v/>
      </c>
      <c r="J356" s="18">
        <f t="shared" ca="1" si="29"/>
        <v>1</v>
      </c>
      <c r="K356" s="18" t="str">
        <f t="shared" ca="1" si="30"/>
        <v>3 B</v>
      </c>
      <c r="L356" s="23">
        <f t="shared" ca="1" si="31"/>
        <v>3.96604938271605E-3</v>
      </c>
      <c r="S356" s="23">
        <f ca="1">VLOOKUP(inscript!A356,INDIRECT(CONCATENATE("'c",G356,"'!E:G")),3,0)</f>
        <v>3.96604938271605E-3</v>
      </c>
    </row>
    <row r="357" spans="1:19" ht="15" customHeight="1" x14ac:dyDescent="0.3">
      <c r="A357" s="18">
        <v>356</v>
      </c>
      <c r="B357" s="19" t="s">
        <v>679</v>
      </c>
      <c r="C357" s="19" t="s">
        <v>680</v>
      </c>
      <c r="D357" s="20">
        <v>40965</v>
      </c>
      <c r="E357" s="21" t="s">
        <v>574</v>
      </c>
      <c r="F357" s="18">
        <f t="shared" si="27"/>
        <v>3</v>
      </c>
      <c r="G357" s="22">
        <v>8</v>
      </c>
      <c r="H357" s="21"/>
      <c r="I357" s="18" t="str">
        <f t="shared" ca="1" si="28"/>
        <v/>
      </c>
      <c r="J357" s="18">
        <f t="shared" ca="1" si="29"/>
        <v>1</v>
      </c>
      <c r="K357" s="18" t="str">
        <f t="shared" ca="1" si="30"/>
        <v>3 B</v>
      </c>
      <c r="L357" s="23">
        <f t="shared" ca="1" si="31"/>
        <v>5.0733024691358031E-3</v>
      </c>
      <c r="S357" s="23">
        <f ca="1">VLOOKUP(inscript!A357,INDIRECT(CONCATENATE("'c",G357,"'!E:G")),3,0)</f>
        <v>5.0733024691358031E-3</v>
      </c>
    </row>
    <row r="358" spans="1:19" ht="15" customHeight="1" x14ac:dyDescent="0.3">
      <c r="A358" s="18">
        <v>357</v>
      </c>
      <c r="B358" s="31" t="s">
        <v>186</v>
      </c>
      <c r="C358" s="31" t="s">
        <v>445</v>
      </c>
      <c r="D358" s="20">
        <v>41220</v>
      </c>
      <c r="E358" s="32" t="s">
        <v>574</v>
      </c>
      <c r="F358" s="18">
        <f t="shared" si="27"/>
        <v>2</v>
      </c>
      <c r="G358" s="22">
        <v>7</v>
      </c>
      <c r="H358" s="21"/>
      <c r="I358" s="18" t="str">
        <f t="shared" ca="1" si="28"/>
        <v/>
      </c>
      <c r="J358" s="18">
        <f t="shared" ca="1" si="29"/>
        <v>1</v>
      </c>
      <c r="K358" s="18" t="str">
        <f t="shared" ca="1" si="30"/>
        <v>3 B</v>
      </c>
      <c r="L358" s="23">
        <f t="shared" ca="1" si="31"/>
        <v>4.820601851851852E-3</v>
      </c>
      <c r="S358" s="23">
        <f ca="1">VLOOKUP(inscript!A358,INDIRECT(CONCATENATE("'c",G358,"'!E:G")),3,0)</f>
        <v>4.820601851851852E-3</v>
      </c>
    </row>
    <row r="359" spans="1:19" ht="15" customHeight="1" x14ac:dyDescent="0.3">
      <c r="A359" s="18">
        <v>358</v>
      </c>
      <c r="B359" s="19" t="s">
        <v>374</v>
      </c>
      <c r="C359" s="19" t="s">
        <v>448</v>
      </c>
      <c r="D359" s="20">
        <v>41118</v>
      </c>
      <c r="E359" s="21" t="s">
        <v>574</v>
      </c>
      <c r="F359" s="18">
        <f t="shared" si="27"/>
        <v>2</v>
      </c>
      <c r="G359" s="22">
        <v>7</v>
      </c>
      <c r="H359" s="21"/>
      <c r="I359" s="18" t="str">
        <f t="shared" ca="1" si="28"/>
        <v/>
      </c>
      <c r="J359" s="18">
        <f t="shared" ca="1" si="29"/>
        <v>1</v>
      </c>
      <c r="K359" s="18" t="str">
        <f t="shared" ca="1" si="30"/>
        <v>3 B</v>
      </c>
      <c r="L359" s="23">
        <f t="shared" ca="1" si="31"/>
        <v>4.1898148148148146E-3</v>
      </c>
      <c r="S359" s="23">
        <f ca="1">VLOOKUP(inscript!A359,INDIRECT(CONCATENATE("'c",G359,"'!E:G")),3,0)</f>
        <v>4.1898148148148146E-3</v>
      </c>
    </row>
    <row r="360" spans="1:19" ht="15" customHeight="1" x14ac:dyDescent="0.3">
      <c r="A360" s="18">
        <v>359</v>
      </c>
      <c r="B360" s="19" t="s">
        <v>474</v>
      </c>
      <c r="C360" s="19" t="s">
        <v>111</v>
      </c>
      <c r="D360" s="20">
        <v>41126</v>
      </c>
      <c r="E360" s="21" t="s">
        <v>574</v>
      </c>
      <c r="F360" s="18">
        <f t="shared" si="27"/>
        <v>2</v>
      </c>
      <c r="G360" s="22">
        <v>7</v>
      </c>
      <c r="H360" s="21"/>
      <c r="I360" s="18" t="str">
        <f t="shared" ca="1" si="28"/>
        <v/>
      </c>
      <c r="J360" s="18">
        <f t="shared" ca="1" si="29"/>
        <v>1</v>
      </c>
      <c r="K360" s="18" t="str">
        <f t="shared" ca="1" si="30"/>
        <v>3 B</v>
      </c>
      <c r="L360" s="23">
        <f t="shared" ca="1" si="31"/>
        <v>4.1261574074074074E-3</v>
      </c>
      <c r="S360" s="23">
        <f ca="1">VLOOKUP(inscript!A360,INDIRECT(CONCATENATE("'c",G360,"'!E:G")),3,0)</f>
        <v>4.1261574074074074E-3</v>
      </c>
    </row>
    <row r="361" spans="1:19" ht="15" customHeight="1" x14ac:dyDescent="0.3">
      <c r="A361" s="18">
        <v>360</v>
      </c>
      <c r="B361" s="19" t="s">
        <v>34</v>
      </c>
      <c r="C361" s="19" t="s">
        <v>207</v>
      </c>
      <c r="D361" s="20">
        <v>40927</v>
      </c>
      <c r="E361" s="21" t="s">
        <v>577</v>
      </c>
      <c r="F361" s="18">
        <f t="shared" si="27"/>
        <v>3</v>
      </c>
      <c r="G361" s="22">
        <v>8</v>
      </c>
      <c r="H361" s="29"/>
      <c r="I361" s="18" t="str">
        <f t="shared" ca="1" si="28"/>
        <v/>
      </c>
      <c r="J361" s="18">
        <f t="shared" ca="1" si="29"/>
        <v>1</v>
      </c>
      <c r="K361" s="18" t="str">
        <f t="shared" ca="1" si="30"/>
        <v>3 C</v>
      </c>
      <c r="L361" s="23">
        <f t="shared" ca="1" si="31"/>
        <v>4.1898148148148155E-3</v>
      </c>
      <c r="S361" s="23">
        <f ca="1">VLOOKUP(inscript!A361,INDIRECT(CONCATENATE("'c",G361,"'!E:G")),3,0)</f>
        <v>4.1898148148148155E-3</v>
      </c>
    </row>
    <row r="362" spans="1:19" ht="15" customHeight="1" x14ac:dyDescent="0.3">
      <c r="A362" s="18">
        <v>361</v>
      </c>
      <c r="B362" s="19" t="s">
        <v>449</v>
      </c>
      <c r="C362" s="19" t="s">
        <v>450</v>
      </c>
      <c r="D362" s="20">
        <v>41037</v>
      </c>
      <c r="E362" s="21" t="s">
        <v>577</v>
      </c>
      <c r="F362" s="18">
        <f t="shared" si="27"/>
        <v>2</v>
      </c>
      <c r="G362" s="22">
        <v>7</v>
      </c>
      <c r="H362" s="21"/>
      <c r="I362" s="18" t="str">
        <f t="shared" ca="1" si="28"/>
        <v/>
      </c>
      <c r="J362" s="18">
        <f t="shared" ca="1" si="29"/>
        <v>1</v>
      </c>
      <c r="K362" s="18" t="str">
        <f t="shared" ca="1" si="30"/>
        <v>3 C</v>
      </c>
      <c r="L362" s="23">
        <f t="shared" ca="1" si="31"/>
        <v>5.0347222222222225E-3</v>
      </c>
      <c r="S362" s="23">
        <f ca="1">VLOOKUP(inscript!A362,INDIRECT(CONCATENATE("'c",G362,"'!E:G")),3,0)</f>
        <v>5.0347222222222225E-3</v>
      </c>
    </row>
    <row r="363" spans="1:19" ht="15" customHeight="1" x14ac:dyDescent="0.3">
      <c r="A363" s="18">
        <v>362</v>
      </c>
      <c r="B363" s="19" t="s">
        <v>388</v>
      </c>
      <c r="C363" s="19" t="s">
        <v>452</v>
      </c>
      <c r="D363" s="20">
        <v>41015</v>
      </c>
      <c r="E363" s="21" t="s">
        <v>577</v>
      </c>
      <c r="F363" s="18">
        <f t="shared" si="27"/>
        <v>2</v>
      </c>
      <c r="G363" s="22">
        <v>7</v>
      </c>
      <c r="H363" s="29"/>
      <c r="I363" s="18" t="str">
        <f t="shared" ca="1" si="28"/>
        <v/>
      </c>
      <c r="J363" s="18">
        <f t="shared" ca="1" si="29"/>
        <v>1</v>
      </c>
      <c r="K363" s="18" t="str">
        <f t="shared" ca="1" si="30"/>
        <v>3 C</v>
      </c>
      <c r="L363" s="23">
        <f t="shared" ca="1" si="31"/>
        <v>4.5775462962962966E-3</v>
      </c>
      <c r="S363" s="23">
        <f ca="1">VLOOKUP(inscript!A363,INDIRECT(CONCATENATE("'c",G363,"'!E:G")),3,0)</f>
        <v>4.5775462962962966E-3</v>
      </c>
    </row>
    <row r="364" spans="1:19" ht="15" customHeight="1" x14ac:dyDescent="0.3">
      <c r="A364" s="18">
        <v>363</v>
      </c>
      <c r="B364" s="19" t="s">
        <v>453</v>
      </c>
      <c r="C364" s="19" t="s">
        <v>454</v>
      </c>
      <c r="D364" s="20">
        <v>41220</v>
      </c>
      <c r="E364" s="21" t="s">
        <v>577</v>
      </c>
      <c r="F364" s="18">
        <f t="shared" si="27"/>
        <v>2</v>
      </c>
      <c r="G364" s="22">
        <v>7</v>
      </c>
      <c r="H364" s="21"/>
      <c r="I364" s="18" t="str">
        <f t="shared" ca="1" si="28"/>
        <v/>
      </c>
      <c r="J364" s="18">
        <f t="shared" ca="1" si="29"/>
        <v>1</v>
      </c>
      <c r="K364" s="18" t="str">
        <f t="shared" ca="1" si="30"/>
        <v>3 C</v>
      </c>
      <c r="L364" s="23">
        <f t="shared" ca="1" si="31"/>
        <v>5.3298611111111107E-3</v>
      </c>
      <c r="S364" s="23">
        <f ca="1">VLOOKUP(inscript!A364,INDIRECT(CONCATENATE("'c",G364,"'!E:G")),3,0)</f>
        <v>5.3298611111111107E-3</v>
      </c>
    </row>
    <row r="365" spans="1:19" ht="15" customHeight="1" x14ac:dyDescent="0.3">
      <c r="A365" s="18">
        <v>364</v>
      </c>
      <c r="B365" s="19" t="s">
        <v>153</v>
      </c>
      <c r="C365" s="19" t="s">
        <v>455</v>
      </c>
      <c r="D365" s="20">
        <v>40986</v>
      </c>
      <c r="E365" s="21" t="s">
        <v>577</v>
      </c>
      <c r="F365" s="18">
        <f t="shared" si="27"/>
        <v>2</v>
      </c>
      <c r="G365" s="22">
        <v>7</v>
      </c>
      <c r="H365" s="21"/>
      <c r="I365" s="18" t="str">
        <f t="shared" ca="1" si="28"/>
        <v/>
      </c>
      <c r="J365" s="18">
        <f t="shared" ca="1" si="29"/>
        <v>1</v>
      </c>
      <c r="K365" s="18" t="str">
        <f t="shared" ca="1" si="30"/>
        <v>3 C</v>
      </c>
      <c r="L365" s="23">
        <f t="shared" ca="1" si="31"/>
        <v>7.2222222222222228E-3</v>
      </c>
      <c r="S365" s="23">
        <f ca="1">VLOOKUP(inscript!A365,INDIRECT(CONCATENATE("'c",G365,"'!E:G")),3,0)</f>
        <v>7.2222222222222228E-3</v>
      </c>
    </row>
    <row r="366" spans="1:19" ht="15" customHeight="1" x14ac:dyDescent="0.3">
      <c r="A366" s="18">
        <v>365</v>
      </c>
      <c r="B366" s="19" t="s">
        <v>193</v>
      </c>
      <c r="C366" s="19" t="s">
        <v>337</v>
      </c>
      <c r="D366" s="20">
        <v>41093</v>
      </c>
      <c r="E366" s="21" t="s">
        <v>577</v>
      </c>
      <c r="F366" s="18">
        <f t="shared" si="27"/>
        <v>2</v>
      </c>
      <c r="G366" s="22">
        <v>7</v>
      </c>
      <c r="H366" s="29"/>
      <c r="I366" s="18" t="str">
        <f t="shared" ca="1" si="28"/>
        <v/>
      </c>
      <c r="J366" s="18">
        <f t="shared" ca="1" si="29"/>
        <v>1</v>
      </c>
      <c r="K366" s="18" t="str">
        <f t="shared" ca="1" si="30"/>
        <v>3 C</v>
      </c>
      <c r="L366" s="23">
        <f t="shared" ca="1" si="31"/>
        <v>4.5659722222222221E-3</v>
      </c>
      <c r="S366" s="23">
        <f ca="1">VLOOKUP(inscript!A366,INDIRECT(CONCATENATE("'c",G366,"'!E:G")),3,0)</f>
        <v>4.5659722222222221E-3</v>
      </c>
    </row>
    <row r="367" spans="1:19" ht="15" customHeight="1" x14ac:dyDescent="0.3">
      <c r="A367" s="18">
        <v>366</v>
      </c>
      <c r="B367" s="19" t="s">
        <v>548</v>
      </c>
      <c r="C367" s="19" t="s">
        <v>533</v>
      </c>
      <c r="D367" s="20">
        <v>41154</v>
      </c>
      <c r="E367" s="21" t="s">
        <v>577</v>
      </c>
      <c r="F367" s="18">
        <f t="shared" si="27"/>
        <v>3</v>
      </c>
      <c r="G367" s="22">
        <v>8</v>
      </c>
      <c r="H367" s="21"/>
      <c r="I367" s="18" t="str">
        <f t="shared" ca="1" si="28"/>
        <v>ABS</v>
      </c>
      <c r="J367" s="18">
        <f t="shared" ca="1" si="29"/>
        <v>0</v>
      </c>
      <c r="K367" s="18" t="str">
        <f t="shared" ca="1" si="30"/>
        <v>3 C</v>
      </c>
      <c r="L367" s="23">
        <f t="shared" ca="1" si="31"/>
        <v>8.1018518518518514E-3</v>
      </c>
      <c r="S367" s="23" t="e">
        <f ca="1">VLOOKUP(inscript!A367,INDIRECT(CONCATENATE("'c",G367,"'!E:G")),3,0)</f>
        <v>#N/A</v>
      </c>
    </row>
    <row r="368" spans="1:19" ht="15" customHeight="1" x14ac:dyDescent="0.3">
      <c r="A368" s="18">
        <v>367</v>
      </c>
      <c r="B368" s="19" t="s">
        <v>520</v>
      </c>
      <c r="C368" s="19" t="s">
        <v>134</v>
      </c>
      <c r="D368" s="20">
        <v>40976</v>
      </c>
      <c r="E368" s="21" t="s">
        <v>577</v>
      </c>
      <c r="F368" s="18">
        <f t="shared" si="27"/>
        <v>3</v>
      </c>
      <c r="G368" s="22">
        <v>8</v>
      </c>
      <c r="H368" s="21"/>
      <c r="I368" s="18" t="str">
        <f t="shared" ca="1" si="28"/>
        <v/>
      </c>
      <c r="J368" s="18">
        <f t="shared" ca="1" si="29"/>
        <v>1</v>
      </c>
      <c r="K368" s="18" t="str">
        <f t="shared" ca="1" si="30"/>
        <v>3 C</v>
      </c>
      <c r="L368" s="23">
        <f t="shared" ca="1" si="31"/>
        <v>3.5030864197530868E-3</v>
      </c>
      <c r="S368" s="23">
        <f ca="1">VLOOKUP(inscript!A368,INDIRECT(CONCATENATE("'c",G368,"'!E:G")),3,0)</f>
        <v>3.5030864197530868E-3</v>
      </c>
    </row>
    <row r="369" spans="1:19" ht="15" customHeight="1" x14ac:dyDescent="0.3">
      <c r="A369" s="18">
        <v>368</v>
      </c>
      <c r="B369" s="19" t="s">
        <v>59</v>
      </c>
      <c r="C369" s="19" t="s">
        <v>456</v>
      </c>
      <c r="D369" s="20">
        <v>41135</v>
      </c>
      <c r="E369" s="21" t="s">
        <v>577</v>
      </c>
      <c r="F369" s="18">
        <f t="shared" si="27"/>
        <v>2</v>
      </c>
      <c r="G369" s="22">
        <v>7</v>
      </c>
      <c r="H369" s="21"/>
      <c r="I369" s="18" t="str">
        <f t="shared" ca="1" si="28"/>
        <v/>
      </c>
      <c r="J369" s="18">
        <f t="shared" ca="1" si="29"/>
        <v>1</v>
      </c>
      <c r="K369" s="18" t="str">
        <f t="shared" ca="1" si="30"/>
        <v>3 C</v>
      </c>
      <c r="L369" s="23">
        <f t="shared" ca="1" si="31"/>
        <v>3.7615740740740739E-3</v>
      </c>
      <c r="S369" s="23">
        <f ca="1">VLOOKUP(inscript!A369,INDIRECT(CONCATENATE("'c",G369,"'!E:G")),3,0)</f>
        <v>3.7615740740740739E-3</v>
      </c>
    </row>
    <row r="370" spans="1:19" ht="15" customHeight="1" x14ac:dyDescent="0.3">
      <c r="A370" s="18">
        <v>369</v>
      </c>
      <c r="B370" s="19" t="s">
        <v>457</v>
      </c>
      <c r="C370" s="19" t="s">
        <v>114</v>
      </c>
      <c r="D370" s="20">
        <v>40954</v>
      </c>
      <c r="E370" s="21" t="s">
        <v>577</v>
      </c>
      <c r="F370" s="18">
        <f t="shared" si="27"/>
        <v>2</v>
      </c>
      <c r="G370" s="22">
        <v>7</v>
      </c>
      <c r="H370" s="21"/>
      <c r="I370" s="18" t="str">
        <f t="shared" ca="1" si="28"/>
        <v/>
      </c>
      <c r="J370" s="18">
        <f t="shared" ca="1" si="29"/>
        <v>1</v>
      </c>
      <c r="K370" s="18" t="str">
        <f t="shared" ca="1" si="30"/>
        <v>3 C</v>
      </c>
      <c r="L370" s="23">
        <f t="shared" ca="1" si="31"/>
        <v>5.1562500000000002E-3</v>
      </c>
      <c r="S370" s="23">
        <f ca="1">VLOOKUP(inscript!A370,INDIRECT(CONCATENATE("'c",G370,"'!E:G")),3,0)</f>
        <v>5.1562500000000002E-3</v>
      </c>
    </row>
    <row r="371" spans="1:19" ht="15" customHeight="1" x14ac:dyDescent="0.3">
      <c r="A371" s="18">
        <v>370</v>
      </c>
      <c r="B371" s="19" t="s">
        <v>432</v>
      </c>
      <c r="C371" s="19" t="s">
        <v>111</v>
      </c>
      <c r="D371" s="20">
        <v>41297</v>
      </c>
      <c r="E371" s="21" t="s">
        <v>577</v>
      </c>
      <c r="F371" s="18">
        <f t="shared" si="27"/>
        <v>2</v>
      </c>
      <c r="G371" s="22">
        <v>7</v>
      </c>
      <c r="H371" s="21"/>
      <c r="I371" s="18" t="str">
        <f t="shared" ca="1" si="28"/>
        <v/>
      </c>
      <c r="J371" s="18">
        <f t="shared" ca="1" si="29"/>
        <v>1</v>
      </c>
      <c r="K371" s="18" t="str">
        <f t="shared" ca="1" si="30"/>
        <v>3 C</v>
      </c>
      <c r="L371" s="23">
        <f t="shared" ca="1" si="31"/>
        <v>4.0914351851851849E-3</v>
      </c>
      <c r="S371" s="23">
        <f ca="1">VLOOKUP(inscript!A371,INDIRECT(CONCATENATE("'c",G371,"'!E:G")),3,0)</f>
        <v>4.0914351851851849E-3</v>
      </c>
    </row>
    <row r="372" spans="1:19" ht="15" customHeight="1" x14ac:dyDescent="0.3">
      <c r="A372" s="18">
        <v>371</v>
      </c>
      <c r="B372" s="19" t="s">
        <v>438</v>
      </c>
      <c r="C372" s="19" t="s">
        <v>439</v>
      </c>
      <c r="D372" s="20">
        <v>41005</v>
      </c>
      <c r="E372" s="21" t="s">
        <v>577</v>
      </c>
      <c r="F372" s="18">
        <f t="shared" si="27"/>
        <v>2</v>
      </c>
      <c r="G372" s="22">
        <v>7</v>
      </c>
      <c r="H372" s="21"/>
      <c r="I372" s="18" t="str">
        <f t="shared" ca="1" si="28"/>
        <v/>
      </c>
      <c r="J372" s="18">
        <f t="shared" ca="1" si="29"/>
        <v>1</v>
      </c>
      <c r="K372" s="18" t="str">
        <f t="shared" ca="1" si="30"/>
        <v>3 C</v>
      </c>
      <c r="L372" s="23">
        <f t="shared" ca="1" si="31"/>
        <v>4.5312499999999997E-3</v>
      </c>
      <c r="S372" s="23">
        <f ca="1">VLOOKUP(inscript!A372,INDIRECT(CONCATENATE("'c",G372,"'!E:G")),3,0)</f>
        <v>4.5312499999999997E-3</v>
      </c>
    </row>
    <row r="373" spans="1:19" ht="15" customHeight="1" x14ac:dyDescent="0.3">
      <c r="A373" s="18">
        <v>372</v>
      </c>
      <c r="B373" s="19" t="s">
        <v>459</v>
      </c>
      <c r="C373" s="19" t="s">
        <v>460</v>
      </c>
      <c r="D373" s="20">
        <v>41134</v>
      </c>
      <c r="E373" s="21" t="s">
        <v>577</v>
      </c>
      <c r="F373" s="18">
        <f t="shared" si="27"/>
        <v>2</v>
      </c>
      <c r="G373" s="22">
        <v>7</v>
      </c>
      <c r="H373" s="21"/>
      <c r="I373" s="18" t="str">
        <f t="shared" ca="1" si="28"/>
        <v/>
      </c>
      <c r="J373" s="18">
        <f t="shared" ca="1" si="29"/>
        <v>1</v>
      </c>
      <c r="K373" s="18" t="str">
        <f t="shared" ca="1" si="30"/>
        <v>3 C</v>
      </c>
      <c r="L373" s="23">
        <f t="shared" ca="1" si="31"/>
        <v>5.7523148148148143E-3</v>
      </c>
      <c r="S373" s="23">
        <f ca="1">VLOOKUP(inscript!A373,INDIRECT(CONCATENATE("'c",G373,"'!E:G")),3,0)</f>
        <v>5.7523148148148143E-3</v>
      </c>
    </row>
    <row r="374" spans="1:19" ht="15" customHeight="1" x14ac:dyDescent="0.3">
      <c r="A374" s="18">
        <v>373</v>
      </c>
      <c r="B374" s="19" t="s">
        <v>461</v>
      </c>
      <c r="C374" s="19" t="s">
        <v>462</v>
      </c>
      <c r="D374" s="20">
        <v>41228</v>
      </c>
      <c r="E374" s="21" t="s">
        <v>577</v>
      </c>
      <c r="F374" s="18">
        <f t="shared" si="27"/>
        <v>2</v>
      </c>
      <c r="G374" s="22">
        <v>7</v>
      </c>
      <c r="H374" s="21"/>
      <c r="I374" s="18" t="str">
        <f t="shared" ca="1" si="28"/>
        <v/>
      </c>
      <c r="J374" s="18">
        <f t="shared" ca="1" si="29"/>
        <v>1</v>
      </c>
      <c r="K374" s="18" t="str">
        <f t="shared" ca="1" si="30"/>
        <v>3 C</v>
      </c>
      <c r="L374" s="23">
        <f t="shared" ca="1" si="31"/>
        <v>5.642361111111111E-3</v>
      </c>
      <c r="S374" s="23">
        <f ca="1">VLOOKUP(inscript!A374,INDIRECT(CONCATENATE("'c",G374,"'!E:G")),3,0)</f>
        <v>5.642361111111111E-3</v>
      </c>
    </row>
    <row r="375" spans="1:19" ht="15" customHeight="1" x14ac:dyDescent="0.3">
      <c r="A375" s="18">
        <v>374</v>
      </c>
      <c r="B375" s="19" t="s">
        <v>266</v>
      </c>
      <c r="C375" s="19" t="s">
        <v>464</v>
      </c>
      <c r="D375" s="20">
        <v>41056</v>
      </c>
      <c r="E375" s="21" t="s">
        <v>577</v>
      </c>
      <c r="F375" s="18">
        <f t="shared" si="27"/>
        <v>2</v>
      </c>
      <c r="G375" s="22">
        <v>7</v>
      </c>
      <c r="H375" s="21"/>
      <c r="I375" s="18" t="str">
        <f t="shared" ca="1" si="28"/>
        <v>ABS</v>
      </c>
      <c r="J375" s="18">
        <f t="shared" ca="1" si="29"/>
        <v>0</v>
      </c>
      <c r="K375" s="18" t="str">
        <f t="shared" ca="1" si="30"/>
        <v>3 C</v>
      </c>
      <c r="L375" s="23">
        <f t="shared" ca="1" si="31"/>
        <v>8.2696759259259251E-3</v>
      </c>
      <c r="S375" s="23" t="e">
        <f ca="1">VLOOKUP(inscript!A375,INDIRECT(CONCATENATE("'c",G375,"'!E:G")),3,0)</f>
        <v>#N/A</v>
      </c>
    </row>
    <row r="376" spans="1:19" ht="15" customHeight="1" x14ac:dyDescent="0.3">
      <c r="A376" s="18">
        <v>375</v>
      </c>
      <c r="B376" s="19" t="s">
        <v>551</v>
      </c>
      <c r="C376" s="19" t="s">
        <v>396</v>
      </c>
      <c r="D376" s="20">
        <v>41084</v>
      </c>
      <c r="E376" s="21" t="s">
        <v>577</v>
      </c>
      <c r="F376" s="18">
        <f t="shared" si="27"/>
        <v>3</v>
      </c>
      <c r="G376" s="22">
        <v>8</v>
      </c>
      <c r="H376" s="21"/>
      <c r="I376" s="18" t="str">
        <f t="shared" ca="1" si="28"/>
        <v/>
      </c>
      <c r="J376" s="18">
        <f t="shared" ca="1" si="29"/>
        <v>1</v>
      </c>
      <c r="K376" s="18" t="str">
        <f t="shared" ca="1" si="30"/>
        <v>3 C</v>
      </c>
      <c r="L376" s="23">
        <f t="shared" ca="1" si="31"/>
        <v>4.2129629629629626E-3</v>
      </c>
      <c r="S376" s="23">
        <f ca="1">VLOOKUP(inscript!A376,INDIRECT(CONCATENATE("'c",G376,"'!E:G")),3,0)</f>
        <v>4.2129629629629626E-3</v>
      </c>
    </row>
    <row r="377" spans="1:19" ht="15" customHeight="1" x14ac:dyDescent="0.3">
      <c r="A377" s="18">
        <v>376</v>
      </c>
      <c r="B377" s="19" t="s">
        <v>465</v>
      </c>
      <c r="C377" s="19" t="s">
        <v>466</v>
      </c>
      <c r="D377" s="20">
        <v>41095</v>
      </c>
      <c r="E377" s="21" t="s">
        <v>577</v>
      </c>
      <c r="F377" s="18">
        <f t="shared" si="27"/>
        <v>2</v>
      </c>
      <c r="G377" s="22">
        <v>7</v>
      </c>
      <c r="H377" s="21"/>
      <c r="I377" s="18" t="str">
        <f t="shared" ca="1" si="28"/>
        <v/>
      </c>
      <c r="J377" s="18">
        <f t="shared" ca="1" si="29"/>
        <v>1</v>
      </c>
      <c r="K377" s="18" t="str">
        <f t="shared" ca="1" si="30"/>
        <v>3 C</v>
      </c>
      <c r="L377" s="23">
        <f t="shared" ca="1" si="31"/>
        <v>5.0520833333333338E-3</v>
      </c>
      <c r="S377" s="23">
        <f ca="1">VLOOKUP(inscript!A377,INDIRECT(CONCATENATE("'c",G377,"'!E:G")),3,0)</f>
        <v>5.0520833333333338E-3</v>
      </c>
    </row>
    <row r="378" spans="1:19" ht="15" customHeight="1" x14ac:dyDescent="0.3">
      <c r="A378" s="18">
        <v>377</v>
      </c>
      <c r="B378" s="19" t="s">
        <v>467</v>
      </c>
      <c r="C378" s="19" t="s">
        <v>468</v>
      </c>
      <c r="D378" s="20">
        <v>41171</v>
      </c>
      <c r="E378" s="21" t="s">
        <v>577</v>
      </c>
      <c r="F378" s="18">
        <f t="shared" si="27"/>
        <v>2</v>
      </c>
      <c r="G378" s="22">
        <v>7</v>
      </c>
      <c r="H378" s="21"/>
      <c r="I378" s="18" t="str">
        <f t="shared" ca="1" si="28"/>
        <v/>
      </c>
      <c r="J378" s="18">
        <f t="shared" ca="1" si="29"/>
        <v>1</v>
      </c>
      <c r="K378" s="18" t="str">
        <f t="shared" ca="1" si="30"/>
        <v>3 C</v>
      </c>
      <c r="L378" s="23">
        <f t="shared" ca="1" si="31"/>
        <v>4.9942129629629633E-3</v>
      </c>
      <c r="S378" s="23">
        <f ca="1">VLOOKUP(inscript!A378,INDIRECT(CONCATENATE("'c",G378,"'!E:G")),3,0)</f>
        <v>4.9942129629629633E-3</v>
      </c>
    </row>
    <row r="379" spans="1:19" ht="15" customHeight="1" x14ac:dyDescent="0.3">
      <c r="A379" s="18">
        <v>378</v>
      </c>
      <c r="B379" s="19" t="s">
        <v>469</v>
      </c>
      <c r="C379" s="19" t="s">
        <v>254</v>
      </c>
      <c r="D379" s="20">
        <v>40989</v>
      </c>
      <c r="E379" s="21" t="s">
        <v>577</v>
      </c>
      <c r="F379" s="18">
        <f t="shared" si="27"/>
        <v>2</v>
      </c>
      <c r="G379" s="22">
        <v>7</v>
      </c>
      <c r="H379" s="21"/>
      <c r="I379" s="18" t="str">
        <f t="shared" ca="1" si="28"/>
        <v/>
      </c>
      <c r="J379" s="18">
        <f t="shared" ca="1" si="29"/>
        <v>1</v>
      </c>
      <c r="K379" s="18" t="str">
        <f t="shared" ca="1" si="30"/>
        <v>3 C</v>
      </c>
      <c r="L379" s="23">
        <f t="shared" ca="1" si="31"/>
        <v>4.5949074074074069E-3</v>
      </c>
      <c r="S379" s="23">
        <f ca="1">VLOOKUP(inscript!A379,INDIRECT(CONCATENATE("'c",G379,"'!E:G")),3,0)</f>
        <v>4.5949074074074069E-3</v>
      </c>
    </row>
    <row r="380" spans="1:19" ht="15" customHeight="1" x14ac:dyDescent="0.3">
      <c r="A380" s="18">
        <v>379</v>
      </c>
      <c r="B380" s="19" t="s">
        <v>470</v>
      </c>
      <c r="C380" s="19" t="s">
        <v>471</v>
      </c>
      <c r="D380" s="20">
        <v>41081</v>
      </c>
      <c r="E380" s="21" t="s">
        <v>577</v>
      </c>
      <c r="F380" s="18">
        <f t="shared" si="27"/>
        <v>2</v>
      </c>
      <c r="G380" s="22">
        <v>7</v>
      </c>
      <c r="H380" s="21"/>
      <c r="I380" s="18" t="str">
        <f t="shared" ca="1" si="28"/>
        <v/>
      </c>
      <c r="J380" s="18">
        <f t="shared" ca="1" si="29"/>
        <v>1</v>
      </c>
      <c r="K380" s="18" t="str">
        <f t="shared" ca="1" si="30"/>
        <v>3 C</v>
      </c>
      <c r="L380" s="23">
        <f t="shared" ca="1" si="31"/>
        <v>4.9652777777777777E-3</v>
      </c>
      <c r="S380" s="23">
        <f ca="1">VLOOKUP(inscript!A380,INDIRECT(CONCATENATE("'c",G380,"'!E:G")),3,0)</f>
        <v>4.9652777777777777E-3</v>
      </c>
    </row>
    <row r="381" spans="1:19" ht="15" customHeight="1" x14ac:dyDescent="0.3">
      <c r="A381" s="18">
        <v>380</v>
      </c>
      <c r="B381" s="19" t="s">
        <v>543</v>
      </c>
      <c r="C381" s="19" t="s">
        <v>544</v>
      </c>
      <c r="D381" s="20">
        <v>40982</v>
      </c>
      <c r="E381" s="21" t="s">
        <v>577</v>
      </c>
      <c r="F381" s="18">
        <f t="shared" si="27"/>
        <v>3</v>
      </c>
      <c r="G381" s="22">
        <v>8</v>
      </c>
      <c r="H381" s="21"/>
      <c r="I381" s="18" t="str">
        <f t="shared" ca="1" si="28"/>
        <v>ABS</v>
      </c>
      <c r="J381" s="18">
        <f t="shared" ca="1" si="29"/>
        <v>0</v>
      </c>
      <c r="K381" s="18" t="str">
        <f t="shared" ca="1" si="30"/>
        <v>3 C</v>
      </c>
      <c r="L381" s="23">
        <f t="shared" ca="1" si="31"/>
        <v>8.1018518518518514E-3</v>
      </c>
      <c r="S381" s="23" t="e">
        <f ca="1">VLOOKUP(inscript!A381,INDIRECT(CONCATENATE("'c",G381,"'!E:G")),3,0)</f>
        <v>#N/A</v>
      </c>
    </row>
    <row r="382" spans="1:19" ht="15" customHeight="1" x14ac:dyDescent="0.3">
      <c r="A382" s="18">
        <v>381</v>
      </c>
      <c r="B382" s="19" t="s">
        <v>472</v>
      </c>
      <c r="C382" s="19" t="s">
        <v>473</v>
      </c>
      <c r="D382" s="20">
        <v>41021</v>
      </c>
      <c r="E382" s="21" t="s">
        <v>577</v>
      </c>
      <c r="F382" s="18">
        <f t="shared" si="27"/>
        <v>2</v>
      </c>
      <c r="G382" s="22">
        <v>7</v>
      </c>
      <c r="H382" s="21"/>
      <c r="I382" s="18" t="str">
        <f t="shared" ca="1" si="28"/>
        <v/>
      </c>
      <c r="J382" s="18">
        <f t="shared" ca="1" si="29"/>
        <v>1</v>
      </c>
      <c r="K382" s="18" t="str">
        <f t="shared" ca="1" si="30"/>
        <v>3 C</v>
      </c>
      <c r="L382" s="23">
        <f t="shared" ca="1" si="31"/>
        <v>4.8784722222222224E-3</v>
      </c>
      <c r="S382" s="23">
        <f ca="1">VLOOKUP(inscript!A382,INDIRECT(CONCATENATE("'c",G382,"'!E:G")),3,0)</f>
        <v>4.8784722222222224E-3</v>
      </c>
    </row>
    <row r="383" spans="1:19" ht="15" customHeight="1" x14ac:dyDescent="0.3">
      <c r="A383" s="18">
        <v>382</v>
      </c>
      <c r="B383" s="19" t="s">
        <v>167</v>
      </c>
      <c r="C383" s="19" t="s">
        <v>142</v>
      </c>
      <c r="D383" s="20">
        <v>41060</v>
      </c>
      <c r="E383" s="21" t="s">
        <v>577</v>
      </c>
      <c r="F383" s="18">
        <f t="shared" si="27"/>
        <v>3</v>
      </c>
      <c r="G383" s="22">
        <v>8</v>
      </c>
      <c r="H383" s="21"/>
      <c r="I383" s="18" t="str">
        <f t="shared" ca="1" si="28"/>
        <v/>
      </c>
      <c r="J383" s="18">
        <f t="shared" ca="1" si="29"/>
        <v>1</v>
      </c>
      <c r="K383" s="18" t="str">
        <f t="shared" ca="1" si="30"/>
        <v>3 C</v>
      </c>
      <c r="L383" s="23">
        <f t="shared" ca="1" si="31"/>
        <v>5.2237654320987656E-3</v>
      </c>
      <c r="S383" s="23">
        <f ca="1">VLOOKUP(inscript!A383,INDIRECT(CONCATENATE("'c",G383,"'!E:G")),3,0)</f>
        <v>5.2237654320987656E-3</v>
      </c>
    </row>
    <row r="384" spans="1:19" ht="15" customHeight="1" x14ac:dyDescent="0.3">
      <c r="A384" s="18">
        <v>383</v>
      </c>
      <c r="B384" s="19" t="s">
        <v>167</v>
      </c>
      <c r="C384" s="19" t="s">
        <v>545</v>
      </c>
      <c r="D384" s="20">
        <v>41256</v>
      </c>
      <c r="E384" s="21" t="s">
        <v>577</v>
      </c>
      <c r="F384" s="18">
        <f t="shared" si="27"/>
        <v>3</v>
      </c>
      <c r="G384" s="22">
        <v>8</v>
      </c>
      <c r="H384" s="21"/>
      <c r="I384" s="18" t="str">
        <f t="shared" ca="1" si="28"/>
        <v/>
      </c>
      <c r="J384" s="18">
        <f t="shared" ca="1" si="29"/>
        <v>1</v>
      </c>
      <c r="K384" s="18" t="str">
        <f t="shared" ca="1" si="30"/>
        <v>3 C</v>
      </c>
      <c r="L384" s="23">
        <f t="shared" ca="1" si="31"/>
        <v>3.8425925925925923E-3</v>
      </c>
      <c r="S384" s="23">
        <f ca="1">VLOOKUP(inscript!A384,INDIRECT(CONCATENATE("'c",G384,"'!E:G")),3,0)</f>
        <v>3.8425925925925923E-3</v>
      </c>
    </row>
    <row r="385" spans="1:19" ht="15" customHeight="1" x14ac:dyDescent="0.3">
      <c r="A385" s="18">
        <v>384</v>
      </c>
      <c r="B385" s="19" t="s">
        <v>446</v>
      </c>
      <c r="C385" s="19" t="s">
        <v>447</v>
      </c>
      <c r="D385" s="20">
        <v>41226</v>
      </c>
      <c r="E385" s="21" t="s">
        <v>577</v>
      </c>
      <c r="F385" s="18">
        <f t="shared" si="27"/>
        <v>2</v>
      </c>
      <c r="G385" s="22">
        <v>7</v>
      </c>
      <c r="H385" s="21" t="s">
        <v>7</v>
      </c>
      <c r="I385" s="18" t="str">
        <f t="shared" ca="1" si="28"/>
        <v/>
      </c>
      <c r="J385" s="18">
        <f t="shared" ca="1" si="29"/>
        <v>0</v>
      </c>
      <c r="K385" s="18" t="str">
        <f t="shared" ca="1" si="30"/>
        <v/>
      </c>
      <c r="L385" s="23" t="e">
        <f t="shared" ca="1" si="31"/>
        <v>#N/A</v>
      </c>
      <c r="S385" s="23" t="e">
        <f ca="1">VLOOKUP(inscript!A385,INDIRECT(CONCATENATE("'c",G385,"'!E:G")),3,0)</f>
        <v>#N/A</v>
      </c>
    </row>
    <row r="386" spans="1:19" ht="15" customHeight="1" x14ac:dyDescent="0.3">
      <c r="A386" s="18">
        <v>385</v>
      </c>
      <c r="B386" s="19" t="s">
        <v>474</v>
      </c>
      <c r="C386" s="19" t="s">
        <v>56</v>
      </c>
      <c r="D386" s="20">
        <v>41135</v>
      </c>
      <c r="E386" s="21" t="s">
        <v>577</v>
      </c>
      <c r="F386" s="18">
        <f t="shared" ref="F386:F449" si="32">VLOOKUP(G386,NBT,2)</f>
        <v>2</v>
      </c>
      <c r="G386" s="22">
        <v>7</v>
      </c>
      <c r="H386" s="21"/>
      <c r="I386" s="18" t="str">
        <f t="shared" ref="I386:I449" ca="1" si="33">IF(AND(J386=0,H386&lt;&gt;"D"),"ABS","")</f>
        <v/>
      </c>
      <c r="J386" s="18">
        <f t="shared" ref="J386:J449" ca="1" si="34">COUNTIF(INDIRECT(CONCATENATE("'c",G386,"'!E:E")),A386)</f>
        <v>1</v>
      </c>
      <c r="K386" s="18" t="str">
        <f t="shared" ref="K386:K449" ca="1" si="35">IF(OR(J386=1,I386="ABS"),E386,"")</f>
        <v>3 C</v>
      </c>
      <c r="L386" s="23">
        <f t="shared" ref="L386:L449" ca="1" si="36">IF(I386="ABS",MAX(INDIRECT(CONCATENATE("maxc",G386))),S386)</f>
        <v>5.5902777777777782E-3</v>
      </c>
      <c r="S386" s="23">
        <f ca="1">VLOOKUP(inscript!A386,INDIRECT(CONCATENATE("'c",G386,"'!E:G")),3,0)</f>
        <v>5.5902777777777782E-3</v>
      </c>
    </row>
    <row r="387" spans="1:19" ht="15" customHeight="1" x14ac:dyDescent="0.3">
      <c r="A387" s="18">
        <v>386</v>
      </c>
      <c r="B387" s="19" t="s">
        <v>251</v>
      </c>
      <c r="C387" s="19" t="s">
        <v>475</v>
      </c>
      <c r="D387" s="20">
        <v>41067</v>
      </c>
      <c r="E387" s="21" t="s">
        <v>577</v>
      </c>
      <c r="F387" s="18">
        <f t="shared" si="32"/>
        <v>2</v>
      </c>
      <c r="G387" s="22">
        <v>7</v>
      </c>
      <c r="H387" s="29"/>
      <c r="I387" s="18" t="str">
        <f t="shared" ca="1" si="33"/>
        <v/>
      </c>
      <c r="J387" s="18">
        <f t="shared" ca="1" si="34"/>
        <v>1</v>
      </c>
      <c r="K387" s="18" t="str">
        <f t="shared" ca="1" si="35"/>
        <v>3 C</v>
      </c>
      <c r="L387" s="23">
        <f t="shared" ca="1" si="36"/>
        <v>4.8553240740740735E-3</v>
      </c>
      <c r="S387" s="23">
        <f ca="1">VLOOKUP(inscript!A387,INDIRECT(CONCATENATE("'c",G387,"'!E:G")),3,0)</f>
        <v>4.8553240740740735E-3</v>
      </c>
    </row>
    <row r="388" spans="1:19" ht="15" customHeight="1" x14ac:dyDescent="0.3">
      <c r="A388" s="18">
        <v>387</v>
      </c>
      <c r="B388" s="19" t="s">
        <v>476</v>
      </c>
      <c r="C388" s="19" t="s">
        <v>477</v>
      </c>
      <c r="D388" s="20">
        <v>40941</v>
      </c>
      <c r="E388" s="21" t="s">
        <v>578</v>
      </c>
      <c r="F388" s="18">
        <f t="shared" si="32"/>
        <v>2</v>
      </c>
      <c r="G388" s="22">
        <v>7</v>
      </c>
      <c r="H388" s="21"/>
      <c r="I388" s="18" t="str">
        <f t="shared" ca="1" si="33"/>
        <v/>
      </c>
      <c r="J388" s="18">
        <f t="shared" ca="1" si="34"/>
        <v>1</v>
      </c>
      <c r="K388" s="18" t="str">
        <f t="shared" ca="1" si="35"/>
        <v>3 D</v>
      </c>
      <c r="L388" s="23">
        <f t="shared" ca="1" si="36"/>
        <v>5.5034722222222221E-3</v>
      </c>
      <c r="S388" s="23">
        <f ca="1">VLOOKUP(inscript!A388,INDIRECT(CONCATENATE("'c",G388,"'!E:G")),3,0)</f>
        <v>5.5034722222222221E-3</v>
      </c>
    </row>
    <row r="389" spans="1:19" ht="15" customHeight="1" x14ac:dyDescent="0.3">
      <c r="A389" s="18">
        <v>388</v>
      </c>
      <c r="B389" s="19" t="s">
        <v>188</v>
      </c>
      <c r="C389" s="19" t="s">
        <v>515</v>
      </c>
      <c r="D389" s="20">
        <v>41139</v>
      </c>
      <c r="E389" s="21" t="s">
        <v>578</v>
      </c>
      <c r="F389" s="18">
        <f t="shared" si="32"/>
        <v>3</v>
      </c>
      <c r="G389" s="22">
        <v>8</v>
      </c>
      <c r="H389" s="21"/>
      <c r="I389" s="18" t="str">
        <f t="shared" ca="1" si="33"/>
        <v/>
      </c>
      <c r="J389" s="18">
        <f t="shared" ca="1" si="34"/>
        <v>1</v>
      </c>
      <c r="K389" s="18" t="str">
        <f t="shared" ca="1" si="35"/>
        <v>3 D</v>
      </c>
      <c r="L389" s="23">
        <f t="shared" ca="1" si="36"/>
        <v>4.737654320987654E-3</v>
      </c>
      <c r="S389" s="23">
        <f ca="1">VLOOKUP(inscript!A389,INDIRECT(CONCATENATE("'c",G389,"'!E:G")),3,0)</f>
        <v>4.737654320987654E-3</v>
      </c>
    </row>
    <row r="390" spans="1:19" ht="15" customHeight="1" x14ac:dyDescent="0.3">
      <c r="A390" s="18">
        <v>389</v>
      </c>
      <c r="B390" s="19" t="s">
        <v>408</v>
      </c>
      <c r="C390" s="19" t="s">
        <v>409</v>
      </c>
      <c r="D390" s="20">
        <v>41195</v>
      </c>
      <c r="E390" s="21" t="s">
        <v>578</v>
      </c>
      <c r="F390" s="18">
        <f t="shared" si="32"/>
        <v>2</v>
      </c>
      <c r="G390" s="22">
        <v>7</v>
      </c>
      <c r="H390" s="21"/>
      <c r="I390" s="18" t="str">
        <f t="shared" ca="1" si="33"/>
        <v/>
      </c>
      <c r="J390" s="18">
        <f t="shared" ca="1" si="34"/>
        <v>1</v>
      </c>
      <c r="K390" s="18" t="str">
        <f t="shared" ca="1" si="35"/>
        <v>3 D</v>
      </c>
      <c r="L390" s="23">
        <f t="shared" ca="1" si="36"/>
        <v>4.4675925925925933E-3</v>
      </c>
      <c r="S390" s="23">
        <f ca="1">VLOOKUP(inscript!A390,INDIRECT(CONCATENATE("'c",G390,"'!E:G")),3,0)</f>
        <v>4.4675925925925933E-3</v>
      </c>
    </row>
    <row r="391" spans="1:19" ht="15" customHeight="1" x14ac:dyDescent="0.3">
      <c r="A391" s="18">
        <v>390</v>
      </c>
      <c r="B391" s="19" t="s">
        <v>272</v>
      </c>
      <c r="C391" s="19" t="s">
        <v>479</v>
      </c>
      <c r="D391" s="20">
        <v>40620</v>
      </c>
      <c r="E391" s="21" t="s">
        <v>578</v>
      </c>
      <c r="F391" s="18">
        <f t="shared" si="32"/>
        <v>2</v>
      </c>
      <c r="G391" s="22">
        <v>7</v>
      </c>
      <c r="H391" s="21"/>
      <c r="I391" s="18" t="str">
        <f t="shared" ca="1" si="33"/>
        <v>ABS</v>
      </c>
      <c r="J391" s="18">
        <f t="shared" ca="1" si="34"/>
        <v>0</v>
      </c>
      <c r="K391" s="18" t="str">
        <f t="shared" ca="1" si="35"/>
        <v>3 D</v>
      </c>
      <c r="L391" s="23">
        <f t="shared" ca="1" si="36"/>
        <v>8.2696759259259251E-3</v>
      </c>
      <c r="S391" s="23" t="e">
        <f ca="1">VLOOKUP(inscript!A391,INDIRECT(CONCATENATE("'c",G391,"'!E:G")),3,0)</f>
        <v>#N/A</v>
      </c>
    </row>
    <row r="392" spans="1:19" ht="15" customHeight="1" x14ac:dyDescent="0.3">
      <c r="A392" s="18">
        <v>391</v>
      </c>
      <c r="B392" s="19" t="s">
        <v>620</v>
      </c>
      <c r="C392" s="19" t="s">
        <v>621</v>
      </c>
      <c r="D392" s="20">
        <v>41177</v>
      </c>
      <c r="E392" s="21" t="s">
        <v>578</v>
      </c>
      <c r="F392" s="18">
        <f t="shared" si="32"/>
        <v>2</v>
      </c>
      <c r="G392" s="22">
        <v>7</v>
      </c>
      <c r="H392" s="21" t="s">
        <v>7</v>
      </c>
      <c r="I392" s="18" t="str">
        <f t="shared" ca="1" si="33"/>
        <v/>
      </c>
      <c r="J392" s="18">
        <f t="shared" ca="1" si="34"/>
        <v>0</v>
      </c>
      <c r="K392" s="18" t="str">
        <f t="shared" ca="1" si="35"/>
        <v/>
      </c>
      <c r="L392" s="23" t="e">
        <f t="shared" ca="1" si="36"/>
        <v>#N/A</v>
      </c>
      <c r="S392" s="23" t="e">
        <f ca="1">VLOOKUP(inscript!A392,INDIRECT(CONCATENATE("'c",G392,"'!E:G")),3,0)</f>
        <v>#N/A</v>
      </c>
    </row>
    <row r="393" spans="1:19" ht="15" customHeight="1" x14ac:dyDescent="0.3">
      <c r="A393" s="18">
        <v>392</v>
      </c>
      <c r="B393" s="19" t="s">
        <v>681</v>
      </c>
      <c r="C393" s="19" t="s">
        <v>682</v>
      </c>
      <c r="D393" s="20">
        <v>40978</v>
      </c>
      <c r="E393" s="21" t="s">
        <v>578</v>
      </c>
      <c r="F393" s="18">
        <f t="shared" si="32"/>
        <v>3</v>
      </c>
      <c r="G393" s="22">
        <v>8</v>
      </c>
      <c r="H393" s="29" t="s">
        <v>7</v>
      </c>
      <c r="I393" s="18" t="str">
        <f t="shared" ca="1" si="33"/>
        <v/>
      </c>
      <c r="J393" s="18">
        <f t="shared" ca="1" si="34"/>
        <v>0</v>
      </c>
      <c r="K393" s="18" t="str">
        <f t="shared" ca="1" si="35"/>
        <v/>
      </c>
      <c r="L393" s="23" t="e">
        <f t="shared" ca="1" si="36"/>
        <v>#N/A</v>
      </c>
      <c r="S393" s="23" t="e">
        <f ca="1">VLOOKUP(inscript!A393,INDIRECT(CONCATENATE("'c",G393,"'!E:G")),3,0)</f>
        <v>#N/A</v>
      </c>
    </row>
    <row r="394" spans="1:19" ht="15" customHeight="1" x14ac:dyDescent="0.3">
      <c r="A394" s="18">
        <v>393</v>
      </c>
      <c r="B394" s="19" t="s">
        <v>175</v>
      </c>
      <c r="C394" s="19" t="s">
        <v>480</v>
      </c>
      <c r="D394" s="20">
        <v>41264</v>
      </c>
      <c r="E394" s="21" t="s">
        <v>578</v>
      </c>
      <c r="F394" s="18">
        <f t="shared" si="32"/>
        <v>2</v>
      </c>
      <c r="G394" s="22">
        <v>7</v>
      </c>
      <c r="H394" s="21" t="s">
        <v>7</v>
      </c>
      <c r="I394" s="18" t="str">
        <f t="shared" ca="1" si="33"/>
        <v/>
      </c>
      <c r="J394" s="18">
        <f t="shared" ca="1" si="34"/>
        <v>0</v>
      </c>
      <c r="K394" s="18" t="str">
        <f t="shared" ca="1" si="35"/>
        <v/>
      </c>
      <c r="L394" s="23" t="e">
        <f t="shared" ca="1" si="36"/>
        <v>#N/A</v>
      </c>
      <c r="S394" s="23" t="e">
        <f ca="1">VLOOKUP(inscript!A394,INDIRECT(CONCATENATE("'c",G394,"'!E:G")),3,0)</f>
        <v>#N/A</v>
      </c>
    </row>
    <row r="395" spans="1:19" ht="15" customHeight="1" x14ac:dyDescent="0.3">
      <c r="A395" s="18">
        <v>394</v>
      </c>
      <c r="B395" s="19" t="s">
        <v>411</v>
      </c>
      <c r="C395" s="19" t="s">
        <v>412</v>
      </c>
      <c r="D395" s="20">
        <v>41155</v>
      </c>
      <c r="E395" s="21" t="s">
        <v>578</v>
      </c>
      <c r="F395" s="18">
        <f t="shared" si="32"/>
        <v>2</v>
      </c>
      <c r="G395" s="22">
        <v>7</v>
      </c>
      <c r="H395" s="21"/>
      <c r="I395" s="18" t="str">
        <f t="shared" ca="1" si="33"/>
        <v/>
      </c>
      <c r="J395" s="18">
        <f t="shared" ca="1" si="34"/>
        <v>1</v>
      </c>
      <c r="K395" s="18" t="str">
        <f t="shared" ca="1" si="35"/>
        <v>3 D</v>
      </c>
      <c r="L395" s="23">
        <f t="shared" ca="1" si="36"/>
        <v>4.3460648148148156E-3</v>
      </c>
      <c r="S395" s="23">
        <f ca="1">VLOOKUP(inscript!A395,INDIRECT(CONCATENATE("'c",G395,"'!E:G")),3,0)</f>
        <v>4.3460648148148156E-3</v>
      </c>
    </row>
    <row r="396" spans="1:19" ht="15" customHeight="1" x14ac:dyDescent="0.3">
      <c r="A396" s="18">
        <v>395</v>
      </c>
      <c r="B396" s="19" t="s">
        <v>413</v>
      </c>
      <c r="C396" s="19" t="s">
        <v>414</v>
      </c>
      <c r="D396" s="20">
        <v>41258</v>
      </c>
      <c r="E396" s="21" t="s">
        <v>578</v>
      </c>
      <c r="F396" s="18">
        <f t="shared" si="32"/>
        <v>2</v>
      </c>
      <c r="G396" s="22">
        <v>7</v>
      </c>
      <c r="H396" s="29"/>
      <c r="I396" s="18" t="str">
        <f t="shared" ca="1" si="33"/>
        <v/>
      </c>
      <c r="J396" s="18">
        <f t="shared" ca="1" si="34"/>
        <v>1</v>
      </c>
      <c r="K396" s="18" t="str">
        <f t="shared" ca="1" si="35"/>
        <v>3 D</v>
      </c>
      <c r="L396" s="23">
        <f t="shared" ca="1" si="36"/>
        <v>5.4398148148148149E-3</v>
      </c>
      <c r="S396" s="23">
        <f ca="1">VLOOKUP(inscript!A396,INDIRECT(CONCATENATE("'c",G396,"'!E:G")),3,0)</f>
        <v>5.4398148148148149E-3</v>
      </c>
    </row>
    <row r="397" spans="1:19" ht="15" customHeight="1" x14ac:dyDescent="0.3">
      <c r="A397" s="18">
        <v>396</v>
      </c>
      <c r="B397" s="19" t="s">
        <v>415</v>
      </c>
      <c r="C397" s="19" t="s">
        <v>317</v>
      </c>
      <c r="D397" s="20">
        <v>41026</v>
      </c>
      <c r="E397" s="21" t="s">
        <v>578</v>
      </c>
      <c r="F397" s="18">
        <f t="shared" si="32"/>
        <v>2</v>
      </c>
      <c r="G397" s="22">
        <v>7</v>
      </c>
      <c r="H397" s="21"/>
      <c r="I397" s="18" t="str">
        <f t="shared" ca="1" si="33"/>
        <v/>
      </c>
      <c r="J397" s="18">
        <f t="shared" ca="1" si="34"/>
        <v>1</v>
      </c>
      <c r="K397" s="18" t="str">
        <f t="shared" ca="1" si="35"/>
        <v>3 D</v>
      </c>
      <c r="L397" s="23">
        <f t="shared" ca="1" si="36"/>
        <v>5.4050925925925924E-3</v>
      </c>
      <c r="S397" s="23">
        <f ca="1">VLOOKUP(inscript!A397,INDIRECT(CONCATENATE("'c",G397,"'!E:G")),3,0)</f>
        <v>5.4050925925925924E-3</v>
      </c>
    </row>
    <row r="398" spans="1:19" ht="15" customHeight="1" x14ac:dyDescent="0.3">
      <c r="A398" s="18">
        <v>397</v>
      </c>
      <c r="B398" s="19" t="s">
        <v>558</v>
      </c>
      <c r="C398" s="19" t="s">
        <v>399</v>
      </c>
      <c r="D398" s="20">
        <v>40986</v>
      </c>
      <c r="E398" s="21" t="s">
        <v>578</v>
      </c>
      <c r="F398" s="18">
        <f t="shared" si="32"/>
        <v>3</v>
      </c>
      <c r="G398" s="22">
        <v>8</v>
      </c>
      <c r="H398" s="21"/>
      <c r="I398" s="18" t="str">
        <f t="shared" ca="1" si="33"/>
        <v/>
      </c>
      <c r="J398" s="18">
        <f t="shared" ca="1" si="34"/>
        <v>1</v>
      </c>
      <c r="K398" s="18" t="str">
        <f t="shared" ca="1" si="35"/>
        <v>3 D</v>
      </c>
      <c r="L398" s="23">
        <f t="shared" ca="1" si="36"/>
        <v>4.1126543209876543E-3</v>
      </c>
      <c r="S398" s="23">
        <f ca="1">VLOOKUP(inscript!A398,INDIRECT(CONCATENATE("'c",G398,"'!E:G")),3,0)</f>
        <v>4.1126543209876543E-3</v>
      </c>
    </row>
    <row r="399" spans="1:19" ht="15" customHeight="1" x14ac:dyDescent="0.3">
      <c r="A399" s="18">
        <v>398</v>
      </c>
      <c r="B399" s="19" t="s">
        <v>524</v>
      </c>
      <c r="C399" s="19" t="s">
        <v>525</v>
      </c>
      <c r="D399" s="20">
        <v>40953</v>
      </c>
      <c r="E399" s="21" t="s">
        <v>578</v>
      </c>
      <c r="F399" s="18">
        <f t="shared" si="32"/>
        <v>3</v>
      </c>
      <c r="G399" s="22">
        <v>8</v>
      </c>
      <c r="H399" s="21"/>
      <c r="I399" s="18" t="str">
        <f t="shared" ca="1" si="33"/>
        <v/>
      </c>
      <c r="J399" s="18">
        <f t="shared" ca="1" si="34"/>
        <v>1</v>
      </c>
      <c r="K399" s="18" t="str">
        <f t="shared" ca="1" si="35"/>
        <v>3 D</v>
      </c>
      <c r="L399" s="23">
        <f t="shared" ca="1" si="36"/>
        <v>4.6527777777777782E-3</v>
      </c>
      <c r="S399" s="23">
        <f ca="1">VLOOKUP(inscript!A399,INDIRECT(CONCATENATE("'c",G399,"'!E:G")),3,0)</f>
        <v>4.6527777777777782E-3</v>
      </c>
    </row>
    <row r="400" spans="1:19" ht="15" customHeight="1" x14ac:dyDescent="0.3">
      <c r="A400" s="18">
        <v>399</v>
      </c>
      <c r="B400" s="19" t="s">
        <v>486</v>
      </c>
      <c r="C400" s="19" t="s">
        <v>288</v>
      </c>
      <c r="D400" s="20">
        <v>41110</v>
      </c>
      <c r="E400" s="21" t="s">
        <v>578</v>
      </c>
      <c r="F400" s="18">
        <f t="shared" si="32"/>
        <v>2</v>
      </c>
      <c r="G400" s="22">
        <v>7</v>
      </c>
      <c r="H400" s="21"/>
      <c r="I400" s="18" t="str">
        <f t="shared" ca="1" si="33"/>
        <v/>
      </c>
      <c r="J400" s="18">
        <f t="shared" ca="1" si="34"/>
        <v>1</v>
      </c>
      <c r="K400" s="18" t="str">
        <f t="shared" ca="1" si="35"/>
        <v>3 D</v>
      </c>
      <c r="L400" s="23">
        <f t="shared" ca="1" si="36"/>
        <v>5.5613425925925926E-3</v>
      </c>
      <c r="S400" s="23">
        <f ca="1">VLOOKUP(inscript!A400,INDIRECT(CONCATENATE("'c",G400,"'!E:G")),3,0)</f>
        <v>5.5613425925925926E-3</v>
      </c>
    </row>
    <row r="401" spans="1:19" ht="15" customHeight="1" x14ac:dyDescent="0.3">
      <c r="A401" s="18">
        <v>400</v>
      </c>
      <c r="B401" s="19" t="s">
        <v>559</v>
      </c>
      <c r="C401" s="19" t="s">
        <v>560</v>
      </c>
      <c r="D401" s="20">
        <v>41097</v>
      </c>
      <c r="E401" s="21" t="s">
        <v>578</v>
      </c>
      <c r="F401" s="18">
        <f t="shared" si="32"/>
        <v>3</v>
      </c>
      <c r="G401" s="22">
        <v>8</v>
      </c>
      <c r="H401" s="21"/>
      <c r="I401" s="18" t="str">
        <f t="shared" ca="1" si="33"/>
        <v/>
      </c>
      <c r="J401" s="18">
        <f t="shared" ca="1" si="34"/>
        <v>1</v>
      </c>
      <c r="K401" s="18" t="str">
        <f t="shared" ca="1" si="35"/>
        <v>3 D</v>
      </c>
      <c r="L401" s="23">
        <f t="shared" ca="1" si="36"/>
        <v>4.436728395061729E-3</v>
      </c>
      <c r="S401" s="23">
        <f ca="1">VLOOKUP(inscript!A401,INDIRECT(CONCATENATE("'c",G401,"'!E:G")),3,0)</f>
        <v>4.436728395061729E-3</v>
      </c>
    </row>
    <row r="402" spans="1:19" ht="15" customHeight="1" x14ac:dyDescent="0.3">
      <c r="A402" s="18">
        <v>401</v>
      </c>
      <c r="B402" s="19" t="s">
        <v>549</v>
      </c>
      <c r="C402" s="19" t="s">
        <v>550</v>
      </c>
      <c r="D402" s="20">
        <v>41016</v>
      </c>
      <c r="E402" s="21" t="s">
        <v>578</v>
      </c>
      <c r="F402" s="18">
        <f t="shared" si="32"/>
        <v>3</v>
      </c>
      <c r="G402" s="22">
        <v>8</v>
      </c>
      <c r="H402" s="21"/>
      <c r="I402" s="18" t="str">
        <f t="shared" ca="1" si="33"/>
        <v/>
      </c>
      <c r="J402" s="18">
        <f t="shared" ca="1" si="34"/>
        <v>1</v>
      </c>
      <c r="K402" s="18" t="str">
        <f t="shared" ca="1" si="35"/>
        <v>3 D</v>
      </c>
      <c r="L402" s="23">
        <f t="shared" ca="1" si="36"/>
        <v>3.8618827160493831E-3</v>
      </c>
      <c r="S402" s="23">
        <f ca="1">VLOOKUP(inscript!A402,INDIRECT(CONCATENATE("'c",G402,"'!E:G")),3,0)</f>
        <v>3.8618827160493831E-3</v>
      </c>
    </row>
    <row r="403" spans="1:19" ht="15" customHeight="1" x14ac:dyDescent="0.3">
      <c r="A403" s="18">
        <v>402</v>
      </c>
      <c r="B403" s="19" t="s">
        <v>487</v>
      </c>
      <c r="C403" s="19" t="s">
        <v>317</v>
      </c>
      <c r="D403" s="20">
        <v>40962</v>
      </c>
      <c r="E403" s="21" t="s">
        <v>578</v>
      </c>
      <c r="F403" s="18">
        <f t="shared" si="32"/>
        <v>2</v>
      </c>
      <c r="G403" s="22">
        <v>7</v>
      </c>
      <c r="H403" s="21" t="s">
        <v>7</v>
      </c>
      <c r="I403" s="18" t="str">
        <f t="shared" ca="1" si="33"/>
        <v/>
      </c>
      <c r="J403" s="18">
        <f t="shared" ca="1" si="34"/>
        <v>0</v>
      </c>
      <c r="K403" s="18" t="str">
        <f t="shared" ca="1" si="35"/>
        <v/>
      </c>
      <c r="L403" s="23" t="e">
        <f t="shared" ca="1" si="36"/>
        <v>#N/A</v>
      </c>
      <c r="S403" s="23" t="e">
        <f ca="1">VLOOKUP(inscript!A403,INDIRECT(CONCATENATE("'c",G403,"'!E:G")),3,0)</f>
        <v>#N/A</v>
      </c>
    </row>
    <row r="404" spans="1:19" ht="15" customHeight="1" x14ac:dyDescent="0.3">
      <c r="A404" s="18">
        <v>403</v>
      </c>
      <c r="B404" s="19" t="s">
        <v>488</v>
      </c>
      <c r="C404" s="19" t="s">
        <v>468</v>
      </c>
      <c r="D404" s="20">
        <v>41020</v>
      </c>
      <c r="E404" s="21" t="s">
        <v>578</v>
      </c>
      <c r="F404" s="18">
        <f t="shared" si="32"/>
        <v>2</v>
      </c>
      <c r="G404" s="22">
        <v>7</v>
      </c>
      <c r="H404" s="21" t="s">
        <v>7</v>
      </c>
      <c r="I404" s="18" t="str">
        <f t="shared" ca="1" si="33"/>
        <v/>
      </c>
      <c r="J404" s="18">
        <f t="shared" ca="1" si="34"/>
        <v>0</v>
      </c>
      <c r="K404" s="18" t="str">
        <f t="shared" ca="1" si="35"/>
        <v/>
      </c>
      <c r="L404" s="23" t="e">
        <f t="shared" ca="1" si="36"/>
        <v>#N/A</v>
      </c>
      <c r="S404" s="23" t="e">
        <f ca="1">VLOOKUP(inscript!A404,INDIRECT(CONCATENATE("'c",G404,"'!E:G")),3,0)</f>
        <v>#N/A</v>
      </c>
    </row>
    <row r="405" spans="1:19" ht="15" customHeight="1" x14ac:dyDescent="0.3">
      <c r="A405" s="18">
        <v>404</v>
      </c>
      <c r="B405" s="19" t="s">
        <v>489</v>
      </c>
      <c r="C405" s="19" t="s">
        <v>490</v>
      </c>
      <c r="D405" s="20">
        <v>41004</v>
      </c>
      <c r="E405" s="21" t="s">
        <v>578</v>
      </c>
      <c r="F405" s="18">
        <f t="shared" si="32"/>
        <v>2</v>
      </c>
      <c r="G405" s="22">
        <v>7</v>
      </c>
      <c r="H405" s="21"/>
      <c r="I405" s="18" t="str">
        <f t="shared" ca="1" si="33"/>
        <v/>
      </c>
      <c r="J405" s="18">
        <f t="shared" ca="1" si="34"/>
        <v>1</v>
      </c>
      <c r="K405" s="18" t="str">
        <f t="shared" ca="1" si="35"/>
        <v>3 D</v>
      </c>
      <c r="L405" s="23">
        <f t="shared" ca="1" si="36"/>
        <v>4.9016203703703704E-3</v>
      </c>
      <c r="S405" s="23">
        <f ca="1">VLOOKUP(inscript!A405,INDIRECT(CONCATENATE("'c",G405,"'!E:G")),3,0)</f>
        <v>4.9016203703703704E-3</v>
      </c>
    </row>
    <row r="406" spans="1:19" ht="15" customHeight="1" x14ac:dyDescent="0.3">
      <c r="A406" s="18">
        <v>405</v>
      </c>
      <c r="B406" s="19" t="s">
        <v>266</v>
      </c>
      <c r="C406" s="19" t="s">
        <v>529</v>
      </c>
      <c r="D406" s="20">
        <v>41237</v>
      </c>
      <c r="E406" s="21" t="s">
        <v>578</v>
      </c>
      <c r="F406" s="18">
        <f t="shared" si="32"/>
        <v>3</v>
      </c>
      <c r="G406" s="22">
        <v>8</v>
      </c>
      <c r="H406" s="21"/>
      <c r="I406" s="18" t="str">
        <f t="shared" ca="1" si="33"/>
        <v/>
      </c>
      <c r="J406" s="18">
        <f t="shared" ca="1" si="34"/>
        <v>1</v>
      </c>
      <c r="K406" s="18" t="str">
        <f t="shared" ca="1" si="35"/>
        <v>3 D</v>
      </c>
      <c r="L406" s="23">
        <f t="shared" ca="1" si="36"/>
        <v>5.7831790123456794E-3</v>
      </c>
      <c r="S406" s="23">
        <f ca="1">VLOOKUP(inscript!A406,INDIRECT(CONCATENATE("'c",G406,"'!E:G")),3,0)</f>
        <v>5.7831790123456794E-3</v>
      </c>
    </row>
    <row r="407" spans="1:19" ht="15" customHeight="1" x14ac:dyDescent="0.3">
      <c r="A407" s="18">
        <v>406</v>
      </c>
      <c r="B407" s="19" t="s">
        <v>28</v>
      </c>
      <c r="C407" s="19" t="s">
        <v>418</v>
      </c>
      <c r="D407" s="20">
        <v>41164</v>
      </c>
      <c r="E407" s="21" t="s">
        <v>578</v>
      </c>
      <c r="F407" s="18">
        <f t="shared" si="32"/>
        <v>2</v>
      </c>
      <c r="G407" s="22">
        <v>7</v>
      </c>
      <c r="H407" s="21"/>
      <c r="I407" s="18" t="str">
        <f t="shared" ca="1" si="33"/>
        <v/>
      </c>
      <c r="J407" s="18">
        <f t="shared" ca="1" si="34"/>
        <v>1</v>
      </c>
      <c r="K407" s="18" t="str">
        <f t="shared" ca="1" si="35"/>
        <v>3 D</v>
      </c>
      <c r="L407" s="23">
        <f t="shared" ca="1" si="36"/>
        <v>5.4687500000000005E-3</v>
      </c>
      <c r="S407" s="23">
        <f ca="1">VLOOKUP(inscript!A407,INDIRECT(CONCATENATE("'c",G407,"'!E:G")),3,0)</f>
        <v>5.4687500000000005E-3</v>
      </c>
    </row>
    <row r="408" spans="1:19" ht="15" customHeight="1" x14ac:dyDescent="0.3">
      <c r="A408" s="18">
        <v>407</v>
      </c>
      <c r="B408" s="19" t="s">
        <v>491</v>
      </c>
      <c r="C408" s="19" t="s">
        <v>492</v>
      </c>
      <c r="D408" s="20">
        <v>41187</v>
      </c>
      <c r="E408" s="21" t="s">
        <v>578</v>
      </c>
      <c r="F408" s="18">
        <f t="shared" si="32"/>
        <v>2</v>
      </c>
      <c r="G408" s="22">
        <v>7</v>
      </c>
      <c r="H408" s="21"/>
      <c r="I408" s="18" t="str">
        <f t="shared" ca="1" si="33"/>
        <v/>
      </c>
      <c r="J408" s="18">
        <f t="shared" ca="1" si="34"/>
        <v>1</v>
      </c>
      <c r="K408" s="18" t="str">
        <f t="shared" ca="1" si="35"/>
        <v>3 D</v>
      </c>
      <c r="L408" s="23">
        <f t="shared" ca="1" si="36"/>
        <v>5.8622685185185175E-3</v>
      </c>
      <c r="S408" s="23">
        <f ca="1">VLOOKUP(inscript!A408,INDIRECT(CONCATENATE("'c",G408,"'!E:G")),3,0)</f>
        <v>5.8622685185185175E-3</v>
      </c>
    </row>
    <row r="409" spans="1:19" ht="15" customHeight="1" x14ac:dyDescent="0.3">
      <c r="A409" s="18">
        <v>408</v>
      </c>
      <c r="B409" s="19" t="s">
        <v>493</v>
      </c>
      <c r="C409" s="19" t="s">
        <v>494</v>
      </c>
      <c r="D409" s="20">
        <v>41168</v>
      </c>
      <c r="E409" s="21" t="s">
        <v>578</v>
      </c>
      <c r="F409" s="18">
        <f t="shared" si="32"/>
        <v>2</v>
      </c>
      <c r="G409" s="22">
        <v>7</v>
      </c>
      <c r="H409" s="21"/>
      <c r="I409" s="18" t="str">
        <f t="shared" ca="1" si="33"/>
        <v/>
      </c>
      <c r="J409" s="18">
        <f t="shared" ca="1" si="34"/>
        <v>1</v>
      </c>
      <c r="K409" s="18" t="str">
        <f t="shared" ca="1" si="35"/>
        <v>3 D</v>
      </c>
      <c r="L409" s="23">
        <f t="shared" ca="1" si="36"/>
        <v>5.8391203703703704E-3</v>
      </c>
      <c r="S409" s="23">
        <f ca="1">VLOOKUP(inscript!A409,INDIRECT(CONCATENATE("'c",G409,"'!E:G")),3,0)</f>
        <v>5.8391203703703704E-3</v>
      </c>
    </row>
    <row r="410" spans="1:19" ht="15" customHeight="1" x14ac:dyDescent="0.3">
      <c r="A410" s="18">
        <v>409</v>
      </c>
      <c r="B410" s="19" t="s">
        <v>530</v>
      </c>
      <c r="C410" s="19" t="s">
        <v>531</v>
      </c>
      <c r="D410" s="20">
        <v>41242</v>
      </c>
      <c r="E410" s="21" t="s">
        <v>578</v>
      </c>
      <c r="F410" s="18">
        <f t="shared" si="32"/>
        <v>3</v>
      </c>
      <c r="G410" s="22">
        <v>8</v>
      </c>
      <c r="H410" s="21"/>
      <c r="I410" s="18" t="str">
        <f t="shared" ca="1" si="33"/>
        <v/>
      </c>
      <c r="J410" s="18">
        <f t="shared" ca="1" si="34"/>
        <v>1</v>
      </c>
      <c r="K410" s="18" t="str">
        <f t="shared" ca="1" si="35"/>
        <v>3 D</v>
      </c>
      <c r="L410" s="23">
        <f t="shared" ca="1" si="36"/>
        <v>3.9351851851851848E-3</v>
      </c>
      <c r="S410" s="23">
        <f ca="1">VLOOKUP(inscript!A410,INDIRECT(CONCATENATE("'c",G410,"'!E:G")),3,0)</f>
        <v>3.9351851851851848E-3</v>
      </c>
    </row>
    <row r="411" spans="1:19" ht="15" customHeight="1" x14ac:dyDescent="0.3">
      <c r="A411" s="18">
        <v>410</v>
      </c>
      <c r="B411" s="19" t="s">
        <v>532</v>
      </c>
      <c r="C411" s="19" t="s">
        <v>533</v>
      </c>
      <c r="D411" s="20">
        <v>40939</v>
      </c>
      <c r="E411" s="21" t="s">
        <v>578</v>
      </c>
      <c r="F411" s="18">
        <f t="shared" si="32"/>
        <v>3</v>
      </c>
      <c r="G411" s="22">
        <v>8</v>
      </c>
      <c r="H411" s="21"/>
      <c r="I411" s="18" t="str">
        <f t="shared" ca="1" si="33"/>
        <v/>
      </c>
      <c r="J411" s="18">
        <f t="shared" ca="1" si="34"/>
        <v>1</v>
      </c>
      <c r="K411" s="18" t="str">
        <f t="shared" ca="1" si="35"/>
        <v>3 D</v>
      </c>
      <c r="L411" s="23">
        <f t="shared" ca="1" si="36"/>
        <v>4.7800925925925919E-3</v>
      </c>
      <c r="S411" s="23">
        <f ca="1">VLOOKUP(inscript!A411,INDIRECT(CONCATENATE("'c",G411,"'!E:G")),3,0)</f>
        <v>4.7800925925925919E-3</v>
      </c>
    </row>
    <row r="412" spans="1:19" ht="15" customHeight="1" x14ac:dyDescent="0.3">
      <c r="A412" s="18">
        <v>411</v>
      </c>
      <c r="B412" s="19" t="s">
        <v>137</v>
      </c>
      <c r="C412" s="19" t="s">
        <v>495</v>
      </c>
      <c r="D412" s="20">
        <v>40921</v>
      </c>
      <c r="E412" s="21" t="s">
        <v>578</v>
      </c>
      <c r="F412" s="18">
        <f t="shared" si="32"/>
        <v>2</v>
      </c>
      <c r="G412" s="22">
        <v>7</v>
      </c>
      <c r="H412" s="21"/>
      <c r="I412" s="18" t="str">
        <f t="shared" ca="1" si="33"/>
        <v/>
      </c>
      <c r="J412" s="18">
        <f t="shared" ca="1" si="34"/>
        <v>1</v>
      </c>
      <c r="K412" s="18" t="str">
        <f t="shared" ca="1" si="35"/>
        <v>3 D</v>
      </c>
      <c r="L412" s="23">
        <f t="shared" ca="1" si="36"/>
        <v>5.688657407407407E-3</v>
      </c>
      <c r="S412" s="23">
        <f ca="1">VLOOKUP(inscript!A412,INDIRECT(CONCATENATE("'c",G412,"'!E:G")),3,0)</f>
        <v>5.688657407407407E-3</v>
      </c>
    </row>
    <row r="413" spans="1:19" ht="15" customHeight="1" x14ac:dyDescent="0.3">
      <c r="A413" s="18">
        <v>412</v>
      </c>
      <c r="B413" s="31" t="s">
        <v>567</v>
      </c>
      <c r="C413" s="31" t="s">
        <v>568</v>
      </c>
      <c r="D413" s="20">
        <v>41145</v>
      </c>
      <c r="E413" s="32" t="s">
        <v>578</v>
      </c>
      <c r="F413" s="18">
        <f t="shared" si="32"/>
        <v>3</v>
      </c>
      <c r="G413" s="22">
        <v>8</v>
      </c>
      <c r="H413" s="21"/>
      <c r="I413" s="18" t="str">
        <f t="shared" ca="1" si="33"/>
        <v/>
      </c>
      <c r="J413" s="18">
        <f t="shared" ca="1" si="34"/>
        <v>1</v>
      </c>
      <c r="K413" s="18" t="str">
        <f t="shared" ca="1" si="35"/>
        <v>3 D</v>
      </c>
      <c r="L413" s="23">
        <f t="shared" ca="1" si="36"/>
        <v>6.404320987654321E-3</v>
      </c>
      <c r="S413" s="23">
        <f ca="1">VLOOKUP(inscript!A413,INDIRECT(CONCATENATE("'c",G413,"'!E:G")),3,0)</f>
        <v>6.404320987654321E-3</v>
      </c>
    </row>
    <row r="414" spans="1:19" ht="15" customHeight="1" x14ac:dyDescent="0.3">
      <c r="A414" s="18">
        <v>413</v>
      </c>
      <c r="B414" s="19" t="s">
        <v>496</v>
      </c>
      <c r="C414" s="19" t="s">
        <v>497</v>
      </c>
      <c r="D414" s="20">
        <v>41227</v>
      </c>
      <c r="E414" s="21" t="s">
        <v>578</v>
      </c>
      <c r="F414" s="18">
        <f t="shared" si="32"/>
        <v>2</v>
      </c>
      <c r="G414" s="22">
        <v>7</v>
      </c>
      <c r="H414" s="21"/>
      <c r="I414" s="18" t="str">
        <f t="shared" ca="1" si="33"/>
        <v/>
      </c>
      <c r="J414" s="18">
        <f t="shared" ca="1" si="34"/>
        <v>1</v>
      </c>
      <c r="K414" s="18" t="str">
        <f t="shared" ca="1" si="35"/>
        <v>3 D</v>
      </c>
      <c r="L414" s="23">
        <f t="shared" ca="1" si="36"/>
        <v>5.3414351851851852E-3</v>
      </c>
      <c r="S414" s="23">
        <f ca="1">VLOOKUP(inscript!A414,INDIRECT(CONCATENATE("'c",G414,"'!E:G")),3,0)</f>
        <v>5.3414351851851852E-3</v>
      </c>
    </row>
    <row r="415" spans="1:19" ht="15" customHeight="1" x14ac:dyDescent="0.3">
      <c r="A415" s="18">
        <v>414</v>
      </c>
      <c r="B415" s="19" t="s">
        <v>421</v>
      </c>
      <c r="C415" s="19" t="s">
        <v>422</v>
      </c>
      <c r="D415" s="20">
        <v>41046</v>
      </c>
      <c r="E415" s="21" t="s">
        <v>578</v>
      </c>
      <c r="F415" s="18">
        <f t="shared" si="32"/>
        <v>2</v>
      </c>
      <c r="G415" s="22">
        <v>7</v>
      </c>
      <c r="H415" s="21"/>
      <c r="I415" s="18" t="str">
        <f t="shared" ca="1" si="33"/>
        <v/>
      </c>
      <c r="J415" s="18">
        <f t="shared" ca="1" si="34"/>
        <v>1</v>
      </c>
      <c r="K415" s="18" t="str">
        <f t="shared" ca="1" si="35"/>
        <v>3 D</v>
      </c>
      <c r="L415" s="23">
        <f t="shared" ca="1" si="36"/>
        <v>6.4004629629629628E-3</v>
      </c>
      <c r="S415" s="23">
        <f ca="1">VLOOKUP(inscript!A415,INDIRECT(CONCATENATE("'c",G415,"'!E:G")),3,0)</f>
        <v>6.4004629629629628E-3</v>
      </c>
    </row>
    <row r="416" spans="1:19" ht="15" customHeight="1" x14ac:dyDescent="0.3">
      <c r="A416" s="18">
        <v>415</v>
      </c>
      <c r="B416" s="19" t="s">
        <v>498</v>
      </c>
      <c r="C416" s="19" t="s">
        <v>278</v>
      </c>
      <c r="D416" s="20">
        <v>41106</v>
      </c>
      <c r="E416" s="21" t="s">
        <v>579</v>
      </c>
      <c r="F416" s="18">
        <f t="shared" si="32"/>
        <v>2</v>
      </c>
      <c r="G416" s="22">
        <v>7</v>
      </c>
      <c r="H416" s="21"/>
      <c r="I416" s="18" t="str">
        <f t="shared" ca="1" si="33"/>
        <v/>
      </c>
      <c r="J416" s="18">
        <f t="shared" ca="1" si="34"/>
        <v>1</v>
      </c>
      <c r="K416" s="18" t="str">
        <f t="shared" ca="1" si="35"/>
        <v>3 E</v>
      </c>
      <c r="L416" s="23">
        <f t="shared" ca="1" si="36"/>
        <v>8.2696759259259251E-3</v>
      </c>
      <c r="S416" s="23">
        <f ca="1">VLOOKUP(inscript!A416,INDIRECT(CONCATENATE("'c",G416,"'!E:G")),3,0)</f>
        <v>8.2696759259259251E-3</v>
      </c>
    </row>
    <row r="417" spans="1:19" ht="15" customHeight="1" x14ac:dyDescent="0.3">
      <c r="A417" s="18">
        <v>416</v>
      </c>
      <c r="B417" s="19" t="s">
        <v>66</v>
      </c>
      <c r="C417" s="19" t="s">
        <v>569</v>
      </c>
      <c r="D417" s="20">
        <v>41103</v>
      </c>
      <c r="E417" s="21" t="s">
        <v>579</v>
      </c>
      <c r="F417" s="18">
        <f t="shared" si="32"/>
        <v>3</v>
      </c>
      <c r="G417" s="22">
        <v>8</v>
      </c>
      <c r="H417" s="21"/>
      <c r="I417" s="18" t="str">
        <f t="shared" ca="1" si="33"/>
        <v/>
      </c>
      <c r="J417" s="18">
        <f t="shared" ca="1" si="34"/>
        <v>1</v>
      </c>
      <c r="K417" s="18" t="str">
        <f t="shared" ca="1" si="35"/>
        <v>3 E</v>
      </c>
      <c r="L417" s="23">
        <f t="shared" ca="1" si="36"/>
        <v>5.3240740740740748E-3</v>
      </c>
      <c r="S417" s="23">
        <f ca="1">VLOOKUP(inscript!A417,INDIRECT(CONCATENATE("'c",G417,"'!E:G")),3,0)</f>
        <v>5.3240740740740748E-3</v>
      </c>
    </row>
    <row r="418" spans="1:19" ht="15" customHeight="1" x14ac:dyDescent="0.3">
      <c r="A418" s="18">
        <v>417</v>
      </c>
      <c r="B418" s="19" t="s">
        <v>570</v>
      </c>
      <c r="C418" s="19" t="s">
        <v>521</v>
      </c>
      <c r="D418" s="20">
        <v>41035</v>
      </c>
      <c r="E418" s="21" t="s">
        <v>579</v>
      </c>
      <c r="F418" s="18">
        <f t="shared" si="32"/>
        <v>3</v>
      </c>
      <c r="G418" s="22">
        <v>8</v>
      </c>
      <c r="H418" s="21"/>
      <c r="I418" s="18" t="str">
        <f t="shared" ca="1" si="33"/>
        <v/>
      </c>
      <c r="J418" s="18">
        <f t="shared" ca="1" si="34"/>
        <v>1</v>
      </c>
      <c r="K418" s="18" t="str">
        <f t="shared" ca="1" si="35"/>
        <v>3 E</v>
      </c>
      <c r="L418" s="23">
        <f t="shared" ca="1" si="36"/>
        <v>5.2044753086419758E-3</v>
      </c>
      <c r="S418" s="23">
        <f ca="1">VLOOKUP(inscript!A418,INDIRECT(CONCATENATE("'c",G418,"'!E:G")),3,0)</f>
        <v>5.2044753086419758E-3</v>
      </c>
    </row>
    <row r="419" spans="1:19" ht="15" customHeight="1" x14ac:dyDescent="0.3">
      <c r="A419" s="18">
        <v>418</v>
      </c>
      <c r="B419" s="19" t="s">
        <v>500</v>
      </c>
      <c r="C419" s="19" t="s">
        <v>501</v>
      </c>
      <c r="D419" s="20">
        <v>41114</v>
      </c>
      <c r="E419" s="21" t="s">
        <v>579</v>
      </c>
      <c r="F419" s="18">
        <f t="shared" si="32"/>
        <v>2</v>
      </c>
      <c r="G419" s="22">
        <v>7</v>
      </c>
      <c r="H419" s="21"/>
      <c r="I419" s="18" t="str">
        <f t="shared" ca="1" si="33"/>
        <v/>
      </c>
      <c r="J419" s="18">
        <f t="shared" ca="1" si="34"/>
        <v>1</v>
      </c>
      <c r="K419" s="18" t="str">
        <f t="shared" ca="1" si="35"/>
        <v>3 E</v>
      </c>
      <c r="L419" s="23">
        <f t="shared" ca="1" si="36"/>
        <v>6.3425925925925915E-3</v>
      </c>
      <c r="S419" s="23">
        <f ca="1">VLOOKUP(inscript!A419,INDIRECT(CONCATENATE("'c",G419,"'!E:G")),3,0)</f>
        <v>6.3425925925925915E-3</v>
      </c>
    </row>
    <row r="420" spans="1:19" ht="15" customHeight="1" x14ac:dyDescent="0.3">
      <c r="A420" s="18">
        <v>419</v>
      </c>
      <c r="B420" s="19" t="s">
        <v>502</v>
      </c>
      <c r="C420" s="19" t="s">
        <v>503</v>
      </c>
      <c r="D420" s="20">
        <v>40760</v>
      </c>
      <c r="E420" s="21" t="s">
        <v>579</v>
      </c>
      <c r="F420" s="18">
        <f t="shared" si="32"/>
        <v>2</v>
      </c>
      <c r="G420" s="22">
        <v>7</v>
      </c>
      <c r="H420" s="21"/>
      <c r="I420" s="18" t="str">
        <f t="shared" ca="1" si="33"/>
        <v/>
      </c>
      <c r="J420" s="18">
        <f t="shared" ca="1" si="34"/>
        <v>1</v>
      </c>
      <c r="K420" s="18" t="str">
        <f t="shared" ca="1" si="35"/>
        <v>3 E</v>
      </c>
      <c r="L420" s="23">
        <f t="shared" ca="1" si="36"/>
        <v>8.2118055555555555E-3</v>
      </c>
      <c r="S420" s="23">
        <f ca="1">VLOOKUP(inscript!A420,INDIRECT(CONCATENATE("'c",G420,"'!E:G")),3,0)</f>
        <v>8.2118055555555555E-3</v>
      </c>
    </row>
    <row r="421" spans="1:19" ht="15" customHeight="1" x14ac:dyDescent="0.3">
      <c r="A421" s="18">
        <v>420</v>
      </c>
      <c r="B421" s="19" t="s">
        <v>504</v>
      </c>
      <c r="C421" s="19" t="s">
        <v>505</v>
      </c>
      <c r="D421" s="20">
        <v>40945</v>
      </c>
      <c r="E421" s="21" t="s">
        <v>579</v>
      </c>
      <c r="F421" s="18">
        <f t="shared" si="32"/>
        <v>2</v>
      </c>
      <c r="G421" s="22">
        <v>7</v>
      </c>
      <c r="H421" s="21"/>
      <c r="I421" s="18" t="str">
        <f t="shared" ca="1" si="33"/>
        <v/>
      </c>
      <c r="J421" s="18">
        <f t="shared" ca="1" si="34"/>
        <v>1</v>
      </c>
      <c r="K421" s="18" t="str">
        <f t="shared" ca="1" si="35"/>
        <v>3 E</v>
      </c>
      <c r="L421" s="23">
        <f t="shared" ca="1" si="36"/>
        <v>8.0208333333333329E-3</v>
      </c>
      <c r="S421" s="23">
        <f ca="1">VLOOKUP(inscript!A421,INDIRECT(CONCATENATE("'c",G421,"'!E:G")),3,0)</f>
        <v>8.0208333333333329E-3</v>
      </c>
    </row>
    <row r="422" spans="1:19" ht="15" customHeight="1" x14ac:dyDescent="0.3">
      <c r="A422" s="18">
        <v>421</v>
      </c>
      <c r="B422" s="19" t="s">
        <v>683</v>
      </c>
      <c r="C422" s="19" t="s">
        <v>172</v>
      </c>
      <c r="D422" s="20">
        <v>41182</v>
      </c>
      <c r="E422" s="21" t="s">
        <v>579</v>
      </c>
      <c r="F422" s="18">
        <f t="shared" si="32"/>
        <v>3</v>
      </c>
      <c r="G422" s="22">
        <v>8</v>
      </c>
      <c r="H422" s="21" t="s">
        <v>7</v>
      </c>
      <c r="I422" s="18" t="str">
        <f t="shared" ca="1" si="33"/>
        <v/>
      </c>
      <c r="J422" s="18">
        <f t="shared" ca="1" si="34"/>
        <v>1</v>
      </c>
      <c r="K422" s="18" t="str">
        <f t="shared" ca="1" si="35"/>
        <v>3 E</v>
      </c>
      <c r="L422" s="23">
        <f t="shared" ca="1" si="36"/>
        <v>8.1018518518518514E-3</v>
      </c>
      <c r="S422" s="23">
        <f ca="1">VLOOKUP(inscript!A422,INDIRECT(CONCATENATE("'c",G422,"'!E:G")),3,0)</f>
        <v>8.1018518518518514E-3</v>
      </c>
    </row>
    <row r="423" spans="1:19" ht="15" customHeight="1" x14ac:dyDescent="0.3">
      <c r="A423" s="18">
        <v>422</v>
      </c>
      <c r="B423" s="19" t="s">
        <v>506</v>
      </c>
      <c r="C423" s="19" t="s">
        <v>507</v>
      </c>
      <c r="D423" s="20">
        <v>41206</v>
      </c>
      <c r="E423" s="21" t="s">
        <v>579</v>
      </c>
      <c r="F423" s="18">
        <f t="shared" si="32"/>
        <v>2</v>
      </c>
      <c r="G423" s="22">
        <v>7</v>
      </c>
      <c r="H423" s="21"/>
      <c r="I423" s="18" t="str">
        <f t="shared" ca="1" si="33"/>
        <v/>
      </c>
      <c r="J423" s="18">
        <f t="shared" ca="1" si="34"/>
        <v>1</v>
      </c>
      <c r="K423" s="18" t="str">
        <f t="shared" ca="1" si="35"/>
        <v>3 E</v>
      </c>
      <c r="L423" s="23">
        <f t="shared" ca="1" si="36"/>
        <v>5.9375000000000009E-3</v>
      </c>
      <c r="S423" s="23">
        <f ca="1">VLOOKUP(inscript!A423,INDIRECT(CONCATENATE("'c",G423,"'!E:G")),3,0)</f>
        <v>5.9375000000000009E-3</v>
      </c>
    </row>
    <row r="424" spans="1:19" ht="15" customHeight="1" x14ac:dyDescent="0.3">
      <c r="A424" s="18">
        <v>423</v>
      </c>
      <c r="B424" s="19" t="s">
        <v>571</v>
      </c>
      <c r="C424" s="19" t="s">
        <v>564</v>
      </c>
      <c r="D424" s="20">
        <v>40926</v>
      </c>
      <c r="E424" s="21" t="s">
        <v>579</v>
      </c>
      <c r="F424" s="18">
        <f t="shared" si="32"/>
        <v>3</v>
      </c>
      <c r="G424" s="22">
        <v>8</v>
      </c>
      <c r="H424" s="21"/>
      <c r="I424" s="18" t="str">
        <f t="shared" ca="1" si="33"/>
        <v/>
      </c>
      <c r="J424" s="18">
        <f t="shared" ca="1" si="34"/>
        <v>1</v>
      </c>
      <c r="K424" s="18" t="str">
        <f t="shared" ca="1" si="35"/>
        <v>3 E</v>
      </c>
      <c r="L424" s="23">
        <f t="shared" ca="1" si="36"/>
        <v>5.3009259259259251E-3</v>
      </c>
      <c r="S424" s="23">
        <f ca="1">VLOOKUP(inscript!A424,INDIRECT(CONCATENATE("'c",G424,"'!E:G")),3,0)</f>
        <v>5.3009259259259251E-3</v>
      </c>
    </row>
    <row r="425" spans="1:19" ht="15" customHeight="1" x14ac:dyDescent="0.3">
      <c r="A425" s="18">
        <v>424</v>
      </c>
      <c r="B425" s="19" t="s">
        <v>249</v>
      </c>
      <c r="C425" s="19" t="s">
        <v>508</v>
      </c>
      <c r="D425" s="20">
        <v>40874</v>
      </c>
      <c r="E425" s="21" t="s">
        <v>579</v>
      </c>
      <c r="F425" s="18">
        <f t="shared" si="32"/>
        <v>2</v>
      </c>
      <c r="G425" s="22">
        <v>7</v>
      </c>
      <c r="H425" s="21"/>
      <c r="I425" s="18" t="str">
        <f t="shared" ca="1" si="33"/>
        <v/>
      </c>
      <c r="J425" s="18">
        <f t="shared" ca="1" si="34"/>
        <v>1</v>
      </c>
      <c r="K425" s="18" t="str">
        <f t="shared" ca="1" si="35"/>
        <v>3 E</v>
      </c>
      <c r="L425" s="23">
        <f t="shared" ca="1" si="36"/>
        <v>5.8969907407407408E-3</v>
      </c>
      <c r="S425" s="23">
        <f ca="1">VLOOKUP(inscript!A425,INDIRECT(CONCATENATE("'c",G425,"'!E:G")),3,0)</f>
        <v>5.8969907407407408E-3</v>
      </c>
    </row>
    <row r="426" spans="1:19" ht="15" customHeight="1" x14ac:dyDescent="0.3">
      <c r="A426" s="18">
        <v>425</v>
      </c>
      <c r="B426" s="19" t="s">
        <v>509</v>
      </c>
      <c r="C426" s="19" t="s">
        <v>510</v>
      </c>
      <c r="D426" s="20">
        <v>40883</v>
      </c>
      <c r="E426" s="21" t="s">
        <v>579</v>
      </c>
      <c r="F426" s="18">
        <f t="shared" si="32"/>
        <v>2</v>
      </c>
      <c r="G426" s="22">
        <v>7</v>
      </c>
      <c r="H426" s="21"/>
      <c r="I426" s="18" t="str">
        <f t="shared" ca="1" si="33"/>
        <v/>
      </c>
      <c r="J426" s="18">
        <f t="shared" ca="1" si="34"/>
        <v>1</v>
      </c>
      <c r="K426" s="18" t="str">
        <f t="shared" ca="1" si="35"/>
        <v>3 E</v>
      </c>
      <c r="L426" s="23">
        <f t="shared" ca="1" si="36"/>
        <v>6.3078703703703708E-3</v>
      </c>
      <c r="S426" s="23">
        <f ca="1">VLOOKUP(inscript!A426,INDIRECT(CONCATENATE("'c",G426,"'!E:G")),3,0)</f>
        <v>6.3078703703703708E-3</v>
      </c>
    </row>
    <row r="427" spans="1:19" ht="15" customHeight="1" x14ac:dyDescent="0.3">
      <c r="A427" s="18">
        <v>426</v>
      </c>
      <c r="B427" s="19" t="s">
        <v>511</v>
      </c>
      <c r="C427" s="19" t="s">
        <v>512</v>
      </c>
      <c r="D427" s="20">
        <v>40709</v>
      </c>
      <c r="E427" s="21" t="s">
        <v>579</v>
      </c>
      <c r="F427" s="18">
        <f t="shared" si="32"/>
        <v>2</v>
      </c>
      <c r="G427" s="22">
        <v>7</v>
      </c>
      <c r="H427" s="21" t="s">
        <v>7</v>
      </c>
      <c r="I427" s="18" t="str">
        <f t="shared" ca="1" si="33"/>
        <v/>
      </c>
      <c r="J427" s="18">
        <f t="shared" ca="1" si="34"/>
        <v>0</v>
      </c>
      <c r="K427" s="18" t="str">
        <f t="shared" ca="1" si="35"/>
        <v/>
      </c>
      <c r="L427" s="23" t="e">
        <f t="shared" ca="1" si="36"/>
        <v>#N/A</v>
      </c>
      <c r="S427" s="23" t="e">
        <f ca="1">VLOOKUP(inscript!A427,INDIRECT(CONCATENATE("'c",G427,"'!E:G")),3,0)</f>
        <v>#N/A</v>
      </c>
    </row>
    <row r="428" spans="1:19" ht="15" customHeight="1" x14ac:dyDescent="0.3">
      <c r="A428" s="18">
        <v>427</v>
      </c>
      <c r="B428" s="19" t="s">
        <v>513</v>
      </c>
      <c r="C428" s="19" t="s">
        <v>514</v>
      </c>
      <c r="D428" s="20">
        <v>40836</v>
      </c>
      <c r="E428" s="21" t="s">
        <v>579</v>
      </c>
      <c r="F428" s="18">
        <f t="shared" si="32"/>
        <v>2</v>
      </c>
      <c r="G428" s="22">
        <v>7</v>
      </c>
      <c r="H428" s="21"/>
      <c r="I428" s="18" t="str">
        <f t="shared" ca="1" si="33"/>
        <v/>
      </c>
      <c r="J428" s="18">
        <f t="shared" ca="1" si="34"/>
        <v>1</v>
      </c>
      <c r="K428" s="18" t="str">
        <f t="shared" ca="1" si="35"/>
        <v>3 E</v>
      </c>
      <c r="L428" s="23">
        <f t="shared" ca="1" si="36"/>
        <v>6.3831018518518516E-3</v>
      </c>
      <c r="S428" s="23">
        <f ca="1">VLOOKUP(inscript!A428,INDIRECT(CONCATENATE("'c",G428,"'!E:G")),3,0)</f>
        <v>6.3831018518518516E-3</v>
      </c>
    </row>
    <row r="429" spans="1:19" ht="15" customHeight="1" x14ac:dyDescent="0.3">
      <c r="A429" s="18">
        <v>428</v>
      </c>
      <c r="B429" s="19" t="s">
        <v>754</v>
      </c>
      <c r="C429" s="19" t="s">
        <v>501</v>
      </c>
      <c r="D429" s="20"/>
      <c r="E429" s="21" t="s">
        <v>107</v>
      </c>
      <c r="F429" s="18">
        <f t="shared" si="32"/>
        <v>1</v>
      </c>
      <c r="G429" s="22">
        <v>1</v>
      </c>
      <c r="H429" s="21"/>
      <c r="I429" s="18" t="str">
        <f t="shared" ca="1" si="33"/>
        <v/>
      </c>
      <c r="J429" s="18">
        <f t="shared" ca="1" si="34"/>
        <v>1</v>
      </c>
      <c r="K429" s="18" t="str">
        <f t="shared" ca="1" si="35"/>
        <v>CM1 - ST-AME</v>
      </c>
      <c r="L429" s="23">
        <f t="shared" ca="1" si="36"/>
        <v>7.2569444444444443E-3</v>
      </c>
      <c r="S429" s="23">
        <f ca="1">VLOOKUP(inscript!A429,INDIRECT(CONCATENATE("'c",G429,"'!E:G")),3,0)</f>
        <v>7.2569444444444443E-3</v>
      </c>
    </row>
    <row r="430" spans="1:19" ht="15" customHeight="1" x14ac:dyDescent="0.3">
      <c r="A430" s="18">
        <v>429</v>
      </c>
      <c r="B430" s="19" t="s">
        <v>149</v>
      </c>
      <c r="C430" s="19" t="s">
        <v>142</v>
      </c>
      <c r="D430" s="20"/>
      <c r="E430" s="21" t="s">
        <v>107</v>
      </c>
      <c r="F430" s="18">
        <f t="shared" si="32"/>
        <v>1</v>
      </c>
      <c r="G430" s="22">
        <v>2</v>
      </c>
      <c r="H430" s="21"/>
      <c r="I430" s="18" t="str">
        <f t="shared" ca="1" si="33"/>
        <v/>
      </c>
      <c r="J430" s="18">
        <f t="shared" ca="1" si="34"/>
        <v>1</v>
      </c>
      <c r="K430" s="18" t="str">
        <f t="shared" ca="1" si="35"/>
        <v>CM1 - ST-AME</v>
      </c>
      <c r="L430" s="23">
        <f t="shared" ca="1" si="36"/>
        <v>5.2662037037037035E-3</v>
      </c>
      <c r="S430" s="23">
        <f ca="1">VLOOKUP(inscript!A430,INDIRECT(CONCATENATE("'c",G430,"'!E:G")),3,0)</f>
        <v>5.2662037037037035E-3</v>
      </c>
    </row>
    <row r="431" spans="1:19" ht="15" customHeight="1" x14ac:dyDescent="0.3">
      <c r="A431" s="18">
        <v>430</v>
      </c>
      <c r="B431" s="19" t="s">
        <v>755</v>
      </c>
      <c r="C431" s="19" t="s">
        <v>756</v>
      </c>
      <c r="D431" s="20"/>
      <c r="E431" s="21" t="s">
        <v>107</v>
      </c>
      <c r="F431" s="18">
        <f t="shared" si="32"/>
        <v>1</v>
      </c>
      <c r="G431" s="22">
        <v>1</v>
      </c>
      <c r="H431" s="21"/>
      <c r="I431" s="18" t="str">
        <f t="shared" ca="1" si="33"/>
        <v/>
      </c>
      <c r="J431" s="18">
        <f t="shared" ca="1" si="34"/>
        <v>1</v>
      </c>
      <c r="K431" s="18" t="str">
        <f t="shared" ca="1" si="35"/>
        <v>CM1 - ST-AME</v>
      </c>
      <c r="L431" s="23">
        <f t="shared" ca="1" si="36"/>
        <v>4.9652777777777777E-3</v>
      </c>
      <c r="S431" s="23">
        <f ca="1">VLOOKUP(inscript!A431,INDIRECT(CONCATENATE("'c",G431,"'!E:G")),3,0)</f>
        <v>4.9652777777777777E-3</v>
      </c>
    </row>
    <row r="432" spans="1:19" ht="15" customHeight="1" x14ac:dyDescent="0.3">
      <c r="A432" s="18">
        <v>431</v>
      </c>
      <c r="B432" s="19" t="s">
        <v>839</v>
      </c>
      <c r="C432" s="19" t="s">
        <v>840</v>
      </c>
      <c r="D432" s="20"/>
      <c r="E432" s="21" t="s">
        <v>118</v>
      </c>
      <c r="F432" s="18">
        <f t="shared" si="32"/>
        <v>1</v>
      </c>
      <c r="G432" s="22">
        <v>2</v>
      </c>
      <c r="H432" s="21"/>
      <c r="I432" s="18" t="str">
        <f t="shared" ca="1" si="33"/>
        <v/>
      </c>
      <c r="J432" s="18">
        <f t="shared" ca="1" si="34"/>
        <v>1</v>
      </c>
      <c r="K432" s="18" t="str">
        <f t="shared" ca="1" si="35"/>
        <v>CM2 - ST-AME</v>
      </c>
      <c r="L432" s="23">
        <f t="shared" ca="1" si="36"/>
        <v>6.238425925925925E-3</v>
      </c>
      <c r="S432" s="23">
        <f ca="1">VLOOKUP(inscript!A432,INDIRECT(CONCATENATE("'c",G432,"'!E:G")),3,0)</f>
        <v>6.238425925925925E-3</v>
      </c>
    </row>
    <row r="433" spans="1:19" ht="15" customHeight="1" x14ac:dyDescent="0.3">
      <c r="A433" s="18">
        <v>432</v>
      </c>
      <c r="B433" s="19" t="s">
        <v>127</v>
      </c>
      <c r="C433" s="19" t="s">
        <v>757</v>
      </c>
      <c r="D433" s="20"/>
      <c r="E433" s="21" t="s">
        <v>107</v>
      </c>
      <c r="F433" s="18">
        <f t="shared" si="32"/>
        <v>1</v>
      </c>
      <c r="G433" s="22">
        <v>1</v>
      </c>
      <c r="H433" s="29"/>
      <c r="I433" s="18" t="str">
        <f t="shared" ca="1" si="33"/>
        <v/>
      </c>
      <c r="J433" s="18">
        <f t="shared" ca="1" si="34"/>
        <v>1</v>
      </c>
      <c r="K433" s="18" t="str">
        <f t="shared" ca="1" si="35"/>
        <v>CM1 - ST-AME</v>
      </c>
      <c r="L433" s="23">
        <f t="shared" ca="1" si="36"/>
        <v>8.113425925925925E-3</v>
      </c>
      <c r="S433" s="23">
        <f ca="1">VLOOKUP(inscript!A433,INDIRECT(CONCATENATE("'c",G433,"'!E:G")),3,0)</f>
        <v>8.113425925925925E-3</v>
      </c>
    </row>
    <row r="434" spans="1:19" ht="15" customHeight="1" x14ac:dyDescent="0.3">
      <c r="A434" s="18">
        <v>433</v>
      </c>
      <c r="B434" s="19" t="s">
        <v>763</v>
      </c>
      <c r="C434" s="19" t="s">
        <v>764</v>
      </c>
      <c r="D434" s="20"/>
      <c r="E434" s="21" t="s">
        <v>107</v>
      </c>
      <c r="F434" s="18">
        <f t="shared" si="32"/>
        <v>1</v>
      </c>
      <c r="G434" s="22">
        <v>2</v>
      </c>
      <c r="H434" s="21"/>
      <c r="I434" s="18" t="str">
        <f t="shared" ca="1" si="33"/>
        <v/>
      </c>
      <c r="J434" s="18">
        <f t="shared" ca="1" si="34"/>
        <v>1</v>
      </c>
      <c r="K434" s="18" t="str">
        <f t="shared" ca="1" si="35"/>
        <v>CM1 - ST-AME</v>
      </c>
      <c r="L434" s="23">
        <f t="shared" ca="1" si="36"/>
        <v>6.4583333333333333E-3</v>
      </c>
      <c r="S434" s="23">
        <f ca="1">VLOOKUP(inscript!A434,INDIRECT(CONCATENATE("'c",G434,"'!E:G")),3,0)</f>
        <v>6.4583333333333333E-3</v>
      </c>
    </row>
    <row r="435" spans="1:19" ht="15" customHeight="1" x14ac:dyDescent="0.3">
      <c r="A435" s="18">
        <v>434</v>
      </c>
      <c r="B435" s="19" t="s">
        <v>765</v>
      </c>
      <c r="C435" s="19" t="s">
        <v>766</v>
      </c>
      <c r="D435" s="20"/>
      <c r="E435" s="21" t="s">
        <v>107</v>
      </c>
      <c r="F435" s="18">
        <f t="shared" si="32"/>
        <v>1</v>
      </c>
      <c r="G435" s="22">
        <v>2</v>
      </c>
      <c r="H435" s="21"/>
      <c r="I435" s="18" t="str">
        <f t="shared" ca="1" si="33"/>
        <v/>
      </c>
      <c r="J435" s="18">
        <f t="shared" ca="1" si="34"/>
        <v>1</v>
      </c>
      <c r="K435" s="18" t="str">
        <f t="shared" ca="1" si="35"/>
        <v>CM1 - ST-AME</v>
      </c>
      <c r="L435" s="23">
        <f t="shared" ca="1" si="36"/>
        <v>3.6111111111111114E-3</v>
      </c>
      <c r="S435" s="23">
        <f ca="1">VLOOKUP(inscript!A435,INDIRECT(CONCATENATE("'c",G435,"'!E:G")),3,0)</f>
        <v>3.6111111111111114E-3</v>
      </c>
    </row>
    <row r="436" spans="1:19" ht="15" customHeight="1" x14ac:dyDescent="0.3">
      <c r="A436" s="18">
        <v>435</v>
      </c>
      <c r="B436" s="19" t="s">
        <v>758</v>
      </c>
      <c r="C436" s="19" t="s">
        <v>302</v>
      </c>
      <c r="D436" s="20"/>
      <c r="E436" s="21" t="s">
        <v>107</v>
      </c>
      <c r="F436" s="18">
        <f t="shared" si="32"/>
        <v>1</v>
      </c>
      <c r="G436" s="22">
        <v>1</v>
      </c>
      <c r="H436" s="21" t="s">
        <v>7</v>
      </c>
      <c r="I436" s="18" t="str">
        <f t="shared" ca="1" si="33"/>
        <v/>
      </c>
      <c r="J436" s="18">
        <f t="shared" ca="1" si="34"/>
        <v>0</v>
      </c>
      <c r="K436" s="18" t="str">
        <f t="shared" ca="1" si="35"/>
        <v/>
      </c>
      <c r="L436" s="23" t="e">
        <f t="shared" ca="1" si="36"/>
        <v>#N/A</v>
      </c>
      <c r="S436" s="23" t="e">
        <f ca="1">VLOOKUP(inscript!A436,INDIRECT(CONCATENATE("'c",G436,"'!E:G")),3,0)</f>
        <v>#N/A</v>
      </c>
    </row>
    <row r="437" spans="1:19" ht="15" customHeight="1" x14ac:dyDescent="0.3">
      <c r="A437" s="18">
        <v>436</v>
      </c>
      <c r="B437" s="19" t="s">
        <v>759</v>
      </c>
      <c r="C437" s="19" t="s">
        <v>760</v>
      </c>
      <c r="D437" s="20"/>
      <c r="E437" s="21" t="s">
        <v>107</v>
      </c>
      <c r="F437" s="18">
        <f t="shared" si="32"/>
        <v>1</v>
      </c>
      <c r="G437" s="22">
        <v>1</v>
      </c>
      <c r="H437" s="21"/>
      <c r="I437" s="18" t="str">
        <f t="shared" ca="1" si="33"/>
        <v/>
      </c>
      <c r="J437" s="18">
        <f t="shared" ca="1" si="34"/>
        <v>1</v>
      </c>
      <c r="K437" s="18" t="str">
        <f t="shared" ca="1" si="35"/>
        <v>CM1 - ST-AME</v>
      </c>
      <c r="L437" s="23">
        <f t="shared" ca="1" si="36"/>
        <v>7.013888888888889E-3</v>
      </c>
      <c r="S437" s="23">
        <f ca="1">VLOOKUP(inscript!A437,INDIRECT(CONCATENATE("'c",G437,"'!E:G")),3,0)</f>
        <v>7.013888888888889E-3</v>
      </c>
    </row>
    <row r="438" spans="1:19" ht="15" customHeight="1" x14ac:dyDescent="0.3">
      <c r="A438" s="18">
        <v>437</v>
      </c>
      <c r="B438" s="19" t="s">
        <v>99</v>
      </c>
      <c r="C438" s="19" t="s">
        <v>132</v>
      </c>
      <c r="D438" s="20"/>
      <c r="E438" s="21" t="s">
        <v>107</v>
      </c>
      <c r="F438" s="18">
        <f t="shared" si="32"/>
        <v>1</v>
      </c>
      <c r="G438" s="22">
        <v>2</v>
      </c>
      <c r="H438" s="21"/>
      <c r="I438" s="18" t="str">
        <f t="shared" ca="1" si="33"/>
        <v/>
      </c>
      <c r="J438" s="18">
        <f t="shared" ca="1" si="34"/>
        <v>1</v>
      </c>
      <c r="K438" s="18" t="str">
        <f t="shared" ca="1" si="35"/>
        <v>CM1 - ST-AME</v>
      </c>
      <c r="L438" s="23">
        <f t="shared" ca="1" si="36"/>
        <v>5.5902777777777782E-3</v>
      </c>
      <c r="S438" s="23">
        <f ca="1">VLOOKUP(inscript!A438,INDIRECT(CONCATENATE("'c",G438,"'!E:G")),3,0)</f>
        <v>5.5902777777777782E-3</v>
      </c>
    </row>
    <row r="439" spans="1:19" ht="15" customHeight="1" x14ac:dyDescent="0.3">
      <c r="A439" s="18">
        <v>438</v>
      </c>
      <c r="B439" s="19" t="s">
        <v>365</v>
      </c>
      <c r="C439" s="19" t="s">
        <v>142</v>
      </c>
      <c r="D439" s="20"/>
      <c r="E439" s="21" t="s">
        <v>107</v>
      </c>
      <c r="F439" s="18">
        <f t="shared" si="32"/>
        <v>1</v>
      </c>
      <c r="G439" s="22">
        <v>2</v>
      </c>
      <c r="H439" s="21"/>
      <c r="I439" s="18" t="str">
        <f t="shared" ca="1" si="33"/>
        <v/>
      </c>
      <c r="J439" s="18">
        <f t="shared" ca="1" si="34"/>
        <v>1</v>
      </c>
      <c r="K439" s="18" t="str">
        <f t="shared" ca="1" si="35"/>
        <v>CM1 - ST-AME</v>
      </c>
      <c r="L439" s="23">
        <f t="shared" ca="1" si="36"/>
        <v>4.0046296296296297E-3</v>
      </c>
      <c r="S439" s="23">
        <f ca="1">VLOOKUP(inscript!A439,INDIRECT(CONCATENATE("'c",G439,"'!E:G")),3,0)</f>
        <v>4.0046296296296297E-3</v>
      </c>
    </row>
    <row r="440" spans="1:19" ht="15" customHeight="1" x14ac:dyDescent="0.3">
      <c r="A440" s="18">
        <v>439</v>
      </c>
      <c r="B440" s="19" t="s">
        <v>467</v>
      </c>
      <c r="C440" s="19" t="s">
        <v>767</v>
      </c>
      <c r="D440" s="20"/>
      <c r="E440" s="21" t="s">
        <v>107</v>
      </c>
      <c r="F440" s="18">
        <f t="shared" si="32"/>
        <v>1</v>
      </c>
      <c r="G440" s="22">
        <v>2</v>
      </c>
      <c r="H440" s="21"/>
      <c r="I440" s="18" t="str">
        <f t="shared" ca="1" si="33"/>
        <v/>
      </c>
      <c r="J440" s="18">
        <f t="shared" ca="1" si="34"/>
        <v>1</v>
      </c>
      <c r="K440" s="18" t="str">
        <f t="shared" ca="1" si="35"/>
        <v>CM1 - ST-AME</v>
      </c>
      <c r="L440" s="23">
        <f t="shared" ca="1" si="36"/>
        <v>6.0185185185185177E-3</v>
      </c>
      <c r="S440" s="23">
        <f ca="1">VLOOKUP(inscript!A440,INDIRECT(CONCATENATE("'c",G440,"'!E:G")),3,0)</f>
        <v>6.0185185185185177E-3</v>
      </c>
    </row>
    <row r="441" spans="1:19" ht="15" customHeight="1" x14ac:dyDescent="0.3">
      <c r="A441" s="18">
        <v>440</v>
      </c>
      <c r="B441" s="19" t="s">
        <v>761</v>
      </c>
      <c r="C441" s="19" t="s">
        <v>762</v>
      </c>
      <c r="D441" s="20"/>
      <c r="E441" s="21" t="s">
        <v>107</v>
      </c>
      <c r="F441" s="18">
        <f t="shared" si="32"/>
        <v>1</v>
      </c>
      <c r="G441" s="22">
        <v>1</v>
      </c>
      <c r="H441" s="21"/>
      <c r="I441" s="18" t="str">
        <f t="shared" ca="1" si="33"/>
        <v/>
      </c>
      <c r="J441" s="18">
        <f t="shared" ca="1" si="34"/>
        <v>1</v>
      </c>
      <c r="K441" s="18" t="str">
        <f t="shared" ca="1" si="35"/>
        <v>CM1 - ST-AME</v>
      </c>
      <c r="L441" s="23">
        <f t="shared" ca="1" si="36"/>
        <v>7.4884259259259262E-3</v>
      </c>
      <c r="S441" s="23">
        <f ca="1">VLOOKUP(inscript!A441,INDIRECT(CONCATENATE("'c",G441,"'!E:G")),3,0)</f>
        <v>7.4884259259259262E-3</v>
      </c>
    </row>
    <row r="442" spans="1:19" ht="15" customHeight="1" x14ac:dyDescent="0.3">
      <c r="A442" s="18">
        <v>441</v>
      </c>
      <c r="B442" s="19" t="s">
        <v>841</v>
      </c>
      <c r="C442" s="19" t="s">
        <v>495</v>
      </c>
      <c r="D442" s="20"/>
      <c r="E442" s="21" t="s">
        <v>118</v>
      </c>
      <c r="F442" s="18">
        <f t="shared" si="32"/>
        <v>1</v>
      </c>
      <c r="G442" s="22">
        <v>1</v>
      </c>
      <c r="H442" s="21"/>
      <c r="I442" s="18" t="str">
        <f t="shared" ca="1" si="33"/>
        <v/>
      </c>
      <c r="J442" s="18">
        <f t="shared" ca="1" si="34"/>
        <v>1</v>
      </c>
      <c r="K442" s="18" t="str">
        <f t="shared" ca="1" si="35"/>
        <v>CM2 - ST-AME</v>
      </c>
      <c r="L442" s="23">
        <f t="shared" ca="1" si="36"/>
        <v>5.5671296296296302E-3</v>
      </c>
      <c r="S442" s="23">
        <f ca="1">VLOOKUP(inscript!A442,INDIRECT(CONCATENATE("'c",G442,"'!E:G")),3,0)</f>
        <v>5.5671296296296302E-3</v>
      </c>
    </row>
    <row r="443" spans="1:19" ht="15" customHeight="1" x14ac:dyDescent="0.3">
      <c r="A443" s="18">
        <v>442</v>
      </c>
      <c r="B443" s="19" t="s">
        <v>768</v>
      </c>
      <c r="C443" s="19" t="s">
        <v>769</v>
      </c>
      <c r="D443" s="20"/>
      <c r="E443" s="21" t="s">
        <v>118</v>
      </c>
      <c r="F443" s="18">
        <f t="shared" si="32"/>
        <v>1</v>
      </c>
      <c r="G443" s="22">
        <v>1</v>
      </c>
      <c r="H443" s="21"/>
      <c r="I443" s="18" t="str">
        <f t="shared" ca="1" si="33"/>
        <v/>
      </c>
      <c r="J443" s="18">
        <f t="shared" ca="1" si="34"/>
        <v>1</v>
      </c>
      <c r="K443" s="18" t="str">
        <f t="shared" ca="1" si="35"/>
        <v>CM2 - ST-AME</v>
      </c>
      <c r="L443" s="23">
        <f t="shared" ca="1" si="36"/>
        <v>7.6157407407407415E-3</v>
      </c>
      <c r="S443" s="23">
        <f ca="1">VLOOKUP(inscript!A443,INDIRECT(CONCATENATE("'c",G443,"'!E:G")),3,0)</f>
        <v>7.6157407407407415E-3</v>
      </c>
    </row>
    <row r="444" spans="1:19" ht="15" customHeight="1" x14ac:dyDescent="0.3">
      <c r="A444" s="18">
        <v>443</v>
      </c>
      <c r="B444" s="19" t="s">
        <v>640</v>
      </c>
      <c r="C444" s="19" t="s">
        <v>772</v>
      </c>
      <c r="D444" s="20"/>
      <c r="E444" s="21" t="s">
        <v>118</v>
      </c>
      <c r="F444" s="18">
        <f t="shared" si="32"/>
        <v>1</v>
      </c>
      <c r="G444" s="22">
        <v>2</v>
      </c>
      <c r="H444" s="21"/>
      <c r="I444" s="18" t="str">
        <f t="shared" ca="1" si="33"/>
        <v/>
      </c>
      <c r="J444" s="18">
        <f t="shared" ca="1" si="34"/>
        <v>1</v>
      </c>
      <c r="K444" s="18" t="str">
        <f t="shared" ca="1" si="35"/>
        <v>CM2 - ST-AME</v>
      </c>
      <c r="L444" s="23">
        <f t="shared" ca="1" si="36"/>
        <v>4.409722222222222E-3</v>
      </c>
      <c r="S444" s="23">
        <f ca="1">VLOOKUP(inscript!A444,INDIRECT(CONCATENATE("'c",G444,"'!E:G")),3,0)</f>
        <v>4.409722222222222E-3</v>
      </c>
    </row>
    <row r="445" spans="1:19" ht="15" customHeight="1" x14ac:dyDescent="0.3">
      <c r="A445" s="18">
        <v>444</v>
      </c>
      <c r="B445" s="19" t="s">
        <v>343</v>
      </c>
      <c r="C445" s="19" t="s">
        <v>770</v>
      </c>
      <c r="D445" s="20"/>
      <c r="E445" s="21" t="s">
        <v>118</v>
      </c>
      <c r="F445" s="18">
        <f t="shared" si="32"/>
        <v>1</v>
      </c>
      <c r="G445" s="22">
        <v>1</v>
      </c>
      <c r="H445" s="21"/>
      <c r="I445" s="18" t="str">
        <f t="shared" ca="1" si="33"/>
        <v/>
      </c>
      <c r="J445" s="18">
        <f t="shared" ca="1" si="34"/>
        <v>1</v>
      </c>
      <c r="K445" s="18" t="str">
        <f t="shared" ca="1" si="35"/>
        <v>CM2 - ST-AME</v>
      </c>
      <c r="L445" s="23">
        <f t="shared" ca="1" si="36"/>
        <v>5.162037037037037E-3</v>
      </c>
      <c r="S445" s="23">
        <f ca="1">VLOOKUP(inscript!A445,INDIRECT(CONCATENATE("'c",G445,"'!E:G")),3,0)</f>
        <v>5.162037037037037E-3</v>
      </c>
    </row>
    <row r="446" spans="1:19" ht="15" customHeight="1" x14ac:dyDescent="0.3">
      <c r="A446" s="18">
        <v>445</v>
      </c>
      <c r="B446" s="19" t="s">
        <v>210</v>
      </c>
      <c r="C446" s="19" t="s">
        <v>773</v>
      </c>
      <c r="D446" s="20"/>
      <c r="E446" s="21" t="s">
        <v>118</v>
      </c>
      <c r="F446" s="18">
        <f t="shared" si="32"/>
        <v>1</v>
      </c>
      <c r="G446" s="22">
        <v>2</v>
      </c>
      <c r="H446" s="21"/>
      <c r="I446" s="18" t="str">
        <f t="shared" ca="1" si="33"/>
        <v/>
      </c>
      <c r="J446" s="18">
        <f t="shared" ca="1" si="34"/>
        <v>1</v>
      </c>
      <c r="K446" s="18" t="str">
        <f t="shared" ca="1" si="35"/>
        <v>CM2 - ST-AME</v>
      </c>
      <c r="L446" s="23">
        <f t="shared" ca="1" si="36"/>
        <v>5.3819444444444453E-3</v>
      </c>
      <c r="S446" s="23">
        <f ca="1">VLOOKUP(inscript!A446,INDIRECT(CONCATENATE("'c",G446,"'!E:G")),3,0)</f>
        <v>5.3819444444444453E-3</v>
      </c>
    </row>
    <row r="447" spans="1:19" ht="15" customHeight="1" x14ac:dyDescent="0.3">
      <c r="A447" s="18">
        <v>446</v>
      </c>
      <c r="B447" s="19" t="s">
        <v>771</v>
      </c>
      <c r="C447" s="19" t="s">
        <v>307</v>
      </c>
      <c r="D447" s="20"/>
      <c r="E447" s="21" t="s">
        <v>118</v>
      </c>
      <c r="F447" s="18">
        <f t="shared" si="32"/>
        <v>1</v>
      </c>
      <c r="G447" s="22">
        <v>1</v>
      </c>
      <c r="H447" s="21"/>
      <c r="I447" s="18" t="str">
        <f t="shared" ca="1" si="33"/>
        <v/>
      </c>
      <c r="J447" s="18">
        <f t="shared" ca="1" si="34"/>
        <v>1</v>
      </c>
      <c r="K447" s="18" t="str">
        <f t="shared" ca="1" si="35"/>
        <v>CM2 - ST-AME</v>
      </c>
      <c r="L447" s="23">
        <f t="shared" ca="1" si="36"/>
        <v>6.7939814814814816E-3</v>
      </c>
      <c r="S447" s="23">
        <f ca="1">VLOOKUP(inscript!A447,INDIRECT(CONCATENATE("'c",G447,"'!E:G")),3,0)</f>
        <v>6.7939814814814816E-3</v>
      </c>
    </row>
    <row r="448" spans="1:19" ht="15" customHeight="1" x14ac:dyDescent="0.3">
      <c r="A448" s="18">
        <v>447</v>
      </c>
      <c r="B448" s="19" t="s">
        <v>469</v>
      </c>
      <c r="C448" s="19" t="s">
        <v>441</v>
      </c>
      <c r="D448" s="20"/>
      <c r="E448" s="21" t="s">
        <v>118</v>
      </c>
      <c r="F448" s="18">
        <f t="shared" si="32"/>
        <v>1</v>
      </c>
      <c r="G448" s="22">
        <v>1</v>
      </c>
      <c r="H448" s="21"/>
      <c r="I448" s="18" t="str">
        <f t="shared" ca="1" si="33"/>
        <v/>
      </c>
      <c r="J448" s="18">
        <f t="shared" ca="1" si="34"/>
        <v>1</v>
      </c>
      <c r="K448" s="18" t="str">
        <f t="shared" ca="1" si="35"/>
        <v>CM2 - ST-AME</v>
      </c>
      <c r="L448" s="23">
        <f t="shared" ca="1" si="36"/>
        <v>5.1967592592592595E-3</v>
      </c>
      <c r="S448" s="23">
        <f ca="1">VLOOKUP(inscript!A448,INDIRECT(CONCATENATE("'c",G448,"'!E:G")),3,0)</f>
        <v>5.1967592592592595E-3</v>
      </c>
    </row>
    <row r="449" spans="1:19" ht="15" customHeight="1" x14ac:dyDescent="0.3">
      <c r="A449" s="18">
        <v>448</v>
      </c>
      <c r="B449" s="19" t="s">
        <v>355</v>
      </c>
      <c r="C449" s="19" t="s">
        <v>42</v>
      </c>
      <c r="D449" s="20"/>
      <c r="E449" s="21" t="s">
        <v>117</v>
      </c>
      <c r="F449" s="18">
        <f t="shared" si="32"/>
        <v>1</v>
      </c>
      <c r="G449" s="22">
        <v>1</v>
      </c>
      <c r="H449" s="21"/>
      <c r="I449" s="18" t="str">
        <f t="shared" ca="1" si="33"/>
        <v/>
      </c>
      <c r="J449" s="18">
        <f t="shared" ca="1" si="34"/>
        <v>1</v>
      </c>
      <c r="K449" s="18" t="str">
        <f t="shared" ca="1" si="35"/>
        <v>CM2 - REVILLON</v>
      </c>
      <c r="L449" s="23">
        <f t="shared" ca="1" si="36"/>
        <v>3.8773148148148143E-3</v>
      </c>
      <c r="S449" s="23">
        <f ca="1">VLOOKUP(inscript!A449,INDIRECT(CONCATENATE("'c",G449,"'!E:G")),3,0)</f>
        <v>3.8773148148148143E-3</v>
      </c>
    </row>
    <row r="450" spans="1:19" ht="15" customHeight="1" x14ac:dyDescent="0.3">
      <c r="A450" s="18">
        <v>449</v>
      </c>
      <c r="B450" s="19" t="s">
        <v>423</v>
      </c>
      <c r="C450" s="19" t="s">
        <v>774</v>
      </c>
      <c r="D450" s="20"/>
      <c r="E450" s="21" t="s">
        <v>117</v>
      </c>
      <c r="F450" s="18">
        <f t="shared" ref="F450:F513" si="37">VLOOKUP(G450,NBT,2)</f>
        <v>1</v>
      </c>
      <c r="G450" s="22">
        <v>1</v>
      </c>
      <c r="H450" s="21"/>
      <c r="I450" s="18" t="str">
        <f t="shared" ref="I450:I513" ca="1" si="38">IF(AND(J450=0,H450&lt;&gt;"D"),"ABS","")</f>
        <v/>
      </c>
      <c r="J450" s="18">
        <f t="shared" ref="J450:J513" ca="1" si="39">COUNTIF(INDIRECT(CONCATENATE("'c",G450,"'!E:E")),A450)</f>
        <v>1</v>
      </c>
      <c r="K450" s="18" t="str">
        <f t="shared" ref="K450:K513" ca="1" si="40">IF(OR(J450=1,I450="ABS"),E450,"")</f>
        <v>CM2 - REVILLON</v>
      </c>
      <c r="L450" s="23">
        <f t="shared" ref="L450:L513" ca="1" si="41">IF(I450="ABS",MAX(INDIRECT(CONCATENATE("maxc",G450))),S450)</f>
        <v>7.037037037037037E-3</v>
      </c>
      <c r="S450" s="23">
        <f ca="1">VLOOKUP(inscript!A450,INDIRECT(CONCATENATE("'c",G450,"'!E:G")),3,0)</f>
        <v>7.037037037037037E-3</v>
      </c>
    </row>
    <row r="451" spans="1:19" ht="15" customHeight="1" x14ac:dyDescent="0.3">
      <c r="A451" s="18">
        <v>450</v>
      </c>
      <c r="B451" s="19" t="s">
        <v>408</v>
      </c>
      <c r="C451" s="19" t="s">
        <v>783</v>
      </c>
      <c r="D451" s="20"/>
      <c r="E451" s="21" t="s">
        <v>117</v>
      </c>
      <c r="F451" s="18">
        <f t="shared" si="37"/>
        <v>1</v>
      </c>
      <c r="G451" s="22">
        <v>2</v>
      </c>
      <c r="H451" s="21"/>
      <c r="I451" s="18" t="str">
        <f t="shared" ca="1" si="38"/>
        <v/>
      </c>
      <c r="J451" s="18">
        <f t="shared" ca="1" si="39"/>
        <v>1</v>
      </c>
      <c r="K451" s="18" t="str">
        <f t="shared" ca="1" si="40"/>
        <v>CM2 - REVILLON</v>
      </c>
      <c r="L451" s="23">
        <f t="shared" ca="1" si="41"/>
        <v>4.8842592592592592E-3</v>
      </c>
      <c r="S451" s="23">
        <f ca="1">VLOOKUP(inscript!A451,INDIRECT(CONCATENATE("'c",G451,"'!E:G")),3,0)</f>
        <v>4.8842592592592592E-3</v>
      </c>
    </row>
    <row r="452" spans="1:19" ht="15" customHeight="1" x14ac:dyDescent="0.3">
      <c r="A452" s="18">
        <v>451</v>
      </c>
      <c r="B452" s="19" t="s">
        <v>784</v>
      </c>
      <c r="C452" s="19" t="s">
        <v>785</v>
      </c>
      <c r="D452" s="20"/>
      <c r="E452" s="21" t="s">
        <v>117</v>
      </c>
      <c r="F452" s="18">
        <f t="shared" si="37"/>
        <v>1</v>
      </c>
      <c r="G452" s="22">
        <v>2</v>
      </c>
      <c r="H452" s="21"/>
      <c r="I452" s="18" t="str">
        <f t="shared" ca="1" si="38"/>
        <v/>
      </c>
      <c r="J452" s="18">
        <f t="shared" ca="1" si="39"/>
        <v>1</v>
      </c>
      <c r="K452" s="18" t="str">
        <f t="shared" ca="1" si="40"/>
        <v>CM2 - REVILLON</v>
      </c>
      <c r="L452" s="23">
        <f t="shared" ca="1" si="41"/>
        <v>4.9305555555555552E-3</v>
      </c>
      <c r="S452" s="23">
        <f ca="1">VLOOKUP(inscript!A452,INDIRECT(CONCATENATE("'c",G452,"'!E:G")),3,0)</f>
        <v>4.9305555555555552E-3</v>
      </c>
    </row>
    <row r="453" spans="1:19" ht="15" customHeight="1" x14ac:dyDescent="0.3">
      <c r="A453" s="18">
        <v>452</v>
      </c>
      <c r="B453" s="19" t="s">
        <v>125</v>
      </c>
      <c r="C453" s="19" t="s">
        <v>356</v>
      </c>
      <c r="D453" s="20"/>
      <c r="E453" s="21" t="s">
        <v>117</v>
      </c>
      <c r="F453" s="18">
        <f t="shared" si="37"/>
        <v>1</v>
      </c>
      <c r="G453" s="22">
        <v>2</v>
      </c>
      <c r="H453" s="21"/>
      <c r="I453" s="18" t="str">
        <f t="shared" ca="1" si="38"/>
        <v/>
      </c>
      <c r="J453" s="18">
        <f t="shared" ca="1" si="39"/>
        <v>1</v>
      </c>
      <c r="K453" s="18" t="str">
        <f t="shared" ca="1" si="40"/>
        <v>CM2 - REVILLON</v>
      </c>
      <c r="L453" s="23">
        <f t="shared" ca="1" si="41"/>
        <v>4.7685185185185183E-3</v>
      </c>
      <c r="S453" s="23">
        <f ca="1">VLOOKUP(inscript!A453,INDIRECT(CONCATENATE("'c",G453,"'!E:G")),3,0)</f>
        <v>4.7685185185185183E-3</v>
      </c>
    </row>
    <row r="454" spans="1:19" ht="15" customHeight="1" x14ac:dyDescent="0.3">
      <c r="A454" s="18">
        <v>453</v>
      </c>
      <c r="B454" s="19" t="s">
        <v>775</v>
      </c>
      <c r="C454" s="19" t="s">
        <v>776</v>
      </c>
      <c r="D454" s="20"/>
      <c r="E454" s="21" t="s">
        <v>117</v>
      </c>
      <c r="F454" s="18">
        <f t="shared" si="37"/>
        <v>1</v>
      </c>
      <c r="G454" s="22">
        <v>1</v>
      </c>
      <c r="H454" s="21"/>
      <c r="I454" s="18" t="str">
        <f t="shared" ca="1" si="38"/>
        <v/>
      </c>
      <c r="J454" s="18">
        <f t="shared" ca="1" si="39"/>
        <v>1</v>
      </c>
      <c r="K454" s="18" t="str">
        <f t="shared" ca="1" si="40"/>
        <v>CM2 - REVILLON</v>
      </c>
      <c r="L454" s="23">
        <f t="shared" ca="1" si="41"/>
        <v>6.7592592592592591E-3</v>
      </c>
      <c r="S454" s="23">
        <f ca="1">VLOOKUP(inscript!A454,INDIRECT(CONCATENATE("'c",G454,"'!E:G")),3,0)</f>
        <v>6.7592592592592591E-3</v>
      </c>
    </row>
    <row r="455" spans="1:19" ht="15" customHeight="1" x14ac:dyDescent="0.3">
      <c r="A455" s="18">
        <v>454</v>
      </c>
      <c r="B455" s="19" t="s">
        <v>285</v>
      </c>
      <c r="C455" s="19" t="s">
        <v>786</v>
      </c>
      <c r="D455" s="20"/>
      <c r="E455" s="21" t="s">
        <v>117</v>
      </c>
      <c r="F455" s="18">
        <f t="shared" si="37"/>
        <v>1</v>
      </c>
      <c r="G455" s="22">
        <v>2</v>
      </c>
      <c r="H455" s="21"/>
      <c r="I455" s="18" t="str">
        <f t="shared" ca="1" si="38"/>
        <v/>
      </c>
      <c r="J455" s="18">
        <f t="shared" ca="1" si="39"/>
        <v>1</v>
      </c>
      <c r="K455" s="18" t="str">
        <f t="shared" ca="1" si="40"/>
        <v>CM2 - REVILLON</v>
      </c>
      <c r="L455" s="23">
        <f t="shared" ca="1" si="41"/>
        <v>3.3333333333333335E-3</v>
      </c>
      <c r="S455" s="23">
        <f ca="1">VLOOKUP(inscript!A455,INDIRECT(CONCATENATE("'c",G455,"'!E:G")),3,0)</f>
        <v>3.3333333333333335E-3</v>
      </c>
    </row>
    <row r="456" spans="1:19" ht="15" customHeight="1" x14ac:dyDescent="0.3">
      <c r="A456" s="18">
        <v>455</v>
      </c>
      <c r="B456" s="19" t="s">
        <v>787</v>
      </c>
      <c r="C456" s="19" t="s">
        <v>206</v>
      </c>
      <c r="D456" s="20"/>
      <c r="E456" s="21" t="s">
        <v>117</v>
      </c>
      <c r="F456" s="18">
        <f t="shared" si="37"/>
        <v>1</v>
      </c>
      <c r="G456" s="22">
        <v>2</v>
      </c>
      <c r="H456" s="21"/>
      <c r="I456" s="18" t="str">
        <f t="shared" ca="1" si="38"/>
        <v/>
      </c>
      <c r="J456" s="18">
        <f t="shared" ca="1" si="39"/>
        <v>1</v>
      </c>
      <c r="K456" s="18" t="str">
        <f t="shared" ca="1" si="40"/>
        <v>CM2 - REVILLON</v>
      </c>
      <c r="L456" s="23">
        <f t="shared" ca="1" si="41"/>
        <v>6.2731481481481484E-3</v>
      </c>
      <c r="S456" s="23">
        <f ca="1">VLOOKUP(inscript!A456,INDIRECT(CONCATENATE("'c",G456,"'!E:G")),3,0)</f>
        <v>6.2731481481481484E-3</v>
      </c>
    </row>
    <row r="457" spans="1:19" ht="15" customHeight="1" x14ac:dyDescent="0.3">
      <c r="A457" s="18">
        <v>456</v>
      </c>
      <c r="B457" s="19" t="s">
        <v>777</v>
      </c>
      <c r="C457" s="19" t="s">
        <v>778</v>
      </c>
      <c r="D457" s="20"/>
      <c r="E457" s="21" t="s">
        <v>117</v>
      </c>
      <c r="F457" s="18">
        <f t="shared" si="37"/>
        <v>1</v>
      </c>
      <c r="G457" s="22">
        <v>1</v>
      </c>
      <c r="H457" s="21"/>
      <c r="I457" s="18" t="str">
        <f t="shared" ca="1" si="38"/>
        <v/>
      </c>
      <c r="J457" s="18">
        <f t="shared" ca="1" si="39"/>
        <v>1</v>
      </c>
      <c r="K457" s="18" t="str">
        <f t="shared" ca="1" si="40"/>
        <v>CM2 - REVILLON</v>
      </c>
      <c r="L457" s="23">
        <f t="shared" ca="1" si="41"/>
        <v>5.9143518518518521E-3</v>
      </c>
      <c r="S457" s="23">
        <f ca="1">VLOOKUP(inscript!A457,INDIRECT(CONCATENATE("'c",G457,"'!E:G")),3,0)</f>
        <v>5.9143518518518521E-3</v>
      </c>
    </row>
    <row r="458" spans="1:19" ht="15" customHeight="1" x14ac:dyDescent="0.3">
      <c r="A458" s="18">
        <v>457</v>
      </c>
      <c r="B458" s="19" t="s">
        <v>788</v>
      </c>
      <c r="C458" s="19" t="s">
        <v>616</v>
      </c>
      <c r="D458" s="20"/>
      <c r="E458" s="21" t="s">
        <v>117</v>
      </c>
      <c r="F458" s="18">
        <f t="shared" si="37"/>
        <v>1</v>
      </c>
      <c r="G458" s="22">
        <v>2</v>
      </c>
      <c r="H458" s="21"/>
      <c r="I458" s="18" t="str">
        <f t="shared" ca="1" si="38"/>
        <v/>
      </c>
      <c r="J458" s="18">
        <f t="shared" ca="1" si="39"/>
        <v>1</v>
      </c>
      <c r="K458" s="18" t="str">
        <f t="shared" ca="1" si="40"/>
        <v>CM2 - REVILLON</v>
      </c>
      <c r="L458" s="23">
        <f t="shared" ca="1" si="41"/>
        <v>4.9652777777777777E-3</v>
      </c>
      <c r="S458" s="23">
        <f ca="1">VLOOKUP(inscript!A458,INDIRECT(CONCATENATE("'c",G458,"'!E:G")),3,0)</f>
        <v>4.9652777777777777E-3</v>
      </c>
    </row>
    <row r="459" spans="1:19" ht="15" customHeight="1" x14ac:dyDescent="0.3">
      <c r="A459" s="18">
        <v>458</v>
      </c>
      <c r="B459" s="19" t="s">
        <v>789</v>
      </c>
      <c r="C459" s="19" t="s">
        <v>126</v>
      </c>
      <c r="D459" s="20"/>
      <c r="E459" s="21" t="s">
        <v>117</v>
      </c>
      <c r="F459" s="18">
        <f t="shared" si="37"/>
        <v>1</v>
      </c>
      <c r="G459" s="22">
        <v>2</v>
      </c>
      <c r="H459" s="21"/>
      <c r="I459" s="18" t="str">
        <f t="shared" ca="1" si="38"/>
        <v/>
      </c>
      <c r="J459" s="18">
        <f t="shared" ca="1" si="39"/>
        <v>1</v>
      </c>
      <c r="K459" s="18" t="str">
        <f t="shared" ca="1" si="40"/>
        <v>CM2 - REVILLON</v>
      </c>
      <c r="L459" s="23">
        <f t="shared" ca="1" si="41"/>
        <v>6.3888888888888884E-3</v>
      </c>
      <c r="S459" s="23">
        <f ca="1">VLOOKUP(inscript!A459,INDIRECT(CONCATENATE("'c",G459,"'!E:G")),3,0)</f>
        <v>6.3888888888888884E-3</v>
      </c>
    </row>
    <row r="460" spans="1:19" ht="15" customHeight="1" x14ac:dyDescent="0.3">
      <c r="A460" s="18">
        <v>459</v>
      </c>
      <c r="B460" s="19" t="s">
        <v>779</v>
      </c>
      <c r="C460" s="30" t="s">
        <v>780</v>
      </c>
      <c r="D460" s="20"/>
      <c r="E460" s="34" t="s">
        <v>117</v>
      </c>
      <c r="F460" s="18">
        <f t="shared" si="37"/>
        <v>1</v>
      </c>
      <c r="G460" s="22">
        <v>1</v>
      </c>
      <c r="H460" s="21"/>
      <c r="I460" s="18" t="str">
        <f t="shared" ca="1" si="38"/>
        <v/>
      </c>
      <c r="J460" s="18">
        <f t="shared" ca="1" si="39"/>
        <v>1</v>
      </c>
      <c r="K460" s="18" t="str">
        <f t="shared" ca="1" si="40"/>
        <v>CM2 - REVILLON</v>
      </c>
      <c r="L460" s="23">
        <f t="shared" ca="1" si="41"/>
        <v>5.5092592592592589E-3</v>
      </c>
      <c r="S460" s="23">
        <f ca="1">VLOOKUP(inscript!A460,INDIRECT(CONCATENATE("'c",G460,"'!E:G")),3,0)</f>
        <v>5.5092592592592589E-3</v>
      </c>
    </row>
    <row r="461" spans="1:19" ht="15" customHeight="1" x14ac:dyDescent="0.3">
      <c r="A461" s="18">
        <v>460</v>
      </c>
      <c r="B461" s="19" t="s">
        <v>790</v>
      </c>
      <c r="C461" s="19" t="s">
        <v>791</v>
      </c>
      <c r="D461" s="20"/>
      <c r="E461" s="34" t="s">
        <v>117</v>
      </c>
      <c r="F461" s="18">
        <f t="shared" si="37"/>
        <v>1</v>
      </c>
      <c r="G461" s="22">
        <v>2</v>
      </c>
      <c r="H461" s="21"/>
      <c r="I461" s="18" t="str">
        <f t="shared" ca="1" si="38"/>
        <v/>
      </c>
      <c r="J461" s="18">
        <f t="shared" ca="1" si="39"/>
        <v>1</v>
      </c>
      <c r="K461" s="18" t="str">
        <f t="shared" ca="1" si="40"/>
        <v>CM2 - REVILLON</v>
      </c>
      <c r="L461" s="23">
        <f t="shared" ca="1" si="41"/>
        <v>6.7013888888888887E-3</v>
      </c>
      <c r="S461" s="23">
        <f ca="1">VLOOKUP(inscript!A461,INDIRECT(CONCATENATE("'c",G461,"'!E:G")),3,0)</f>
        <v>6.7013888888888887E-3</v>
      </c>
    </row>
    <row r="462" spans="1:19" ht="15" customHeight="1" x14ac:dyDescent="0.3">
      <c r="A462" s="18">
        <v>461</v>
      </c>
      <c r="B462" s="19" t="s">
        <v>792</v>
      </c>
      <c r="C462" s="19" t="s">
        <v>793</v>
      </c>
      <c r="D462" s="20"/>
      <c r="E462" s="34" t="s">
        <v>117</v>
      </c>
      <c r="F462" s="18">
        <f t="shared" si="37"/>
        <v>1</v>
      </c>
      <c r="G462" s="22">
        <v>2</v>
      </c>
      <c r="H462" s="21"/>
      <c r="I462" s="18" t="str">
        <f t="shared" ca="1" si="38"/>
        <v/>
      </c>
      <c r="J462" s="18">
        <f t="shared" ca="1" si="39"/>
        <v>1</v>
      </c>
      <c r="K462" s="18" t="str">
        <f t="shared" ca="1" si="40"/>
        <v>CM2 - REVILLON</v>
      </c>
      <c r="L462" s="23">
        <f t="shared" ca="1" si="41"/>
        <v>4.8263888888888887E-3</v>
      </c>
      <c r="S462" s="23">
        <f ca="1">VLOOKUP(inscript!A462,INDIRECT(CONCATENATE("'c",G462,"'!E:G")),3,0)</f>
        <v>4.8263888888888887E-3</v>
      </c>
    </row>
    <row r="463" spans="1:19" ht="15" customHeight="1" x14ac:dyDescent="0.3">
      <c r="A463" s="18">
        <v>462</v>
      </c>
      <c r="B463" s="19" t="s">
        <v>781</v>
      </c>
      <c r="C463" s="19" t="s">
        <v>782</v>
      </c>
      <c r="D463" s="20"/>
      <c r="E463" s="34" t="s">
        <v>117</v>
      </c>
      <c r="F463" s="18">
        <f t="shared" si="37"/>
        <v>1</v>
      </c>
      <c r="G463" s="22">
        <v>1</v>
      </c>
      <c r="H463" s="21"/>
      <c r="I463" s="18" t="str">
        <f t="shared" ca="1" si="38"/>
        <v/>
      </c>
      <c r="J463" s="18">
        <f t="shared" ca="1" si="39"/>
        <v>1</v>
      </c>
      <c r="K463" s="18" t="str">
        <f t="shared" ca="1" si="40"/>
        <v>CM2 - REVILLON</v>
      </c>
      <c r="L463" s="23">
        <f t="shared" ca="1" si="41"/>
        <v>6.6782407407407415E-3</v>
      </c>
      <c r="S463" s="23">
        <f ca="1">VLOOKUP(inscript!A463,INDIRECT(CONCATENATE("'c",G463,"'!E:G")),3,0)</f>
        <v>6.6782407407407415E-3</v>
      </c>
    </row>
    <row r="464" spans="1:19" ht="15" customHeight="1" x14ac:dyDescent="0.3">
      <c r="A464" s="18">
        <v>463</v>
      </c>
      <c r="B464" s="19" t="s">
        <v>127</v>
      </c>
      <c r="C464" s="19" t="s">
        <v>794</v>
      </c>
      <c r="D464" s="20"/>
      <c r="E464" s="34" t="s">
        <v>795</v>
      </c>
      <c r="F464" s="18">
        <f t="shared" si="37"/>
        <v>1</v>
      </c>
      <c r="G464" s="22">
        <v>1</v>
      </c>
      <c r="H464" s="21"/>
      <c r="I464" s="18" t="str">
        <f t="shared" ca="1" si="38"/>
        <v/>
      </c>
      <c r="J464" s="18">
        <f t="shared" ca="1" si="39"/>
        <v>1</v>
      </c>
      <c r="K464" s="18" t="str">
        <f t="shared" ca="1" si="40"/>
        <v>CM1 - DOMMARTIN</v>
      </c>
      <c r="L464" s="23">
        <f t="shared" ca="1" si="41"/>
        <v>5.6597222222222222E-3</v>
      </c>
      <c r="S464" s="23">
        <f ca="1">VLOOKUP(inscript!A464,INDIRECT(CONCATENATE("'c",G464,"'!E:G")),3,0)</f>
        <v>5.6597222222222222E-3</v>
      </c>
    </row>
    <row r="465" spans="1:19" ht="15" customHeight="1" x14ac:dyDescent="0.3">
      <c r="A465" s="18">
        <v>464</v>
      </c>
      <c r="B465" s="19" t="s">
        <v>796</v>
      </c>
      <c r="C465" s="19" t="s">
        <v>797</v>
      </c>
      <c r="D465" s="20"/>
      <c r="E465" s="34" t="s">
        <v>795</v>
      </c>
      <c r="F465" s="18">
        <f t="shared" si="37"/>
        <v>1</v>
      </c>
      <c r="G465" s="22">
        <v>1</v>
      </c>
      <c r="H465" s="21"/>
      <c r="I465" s="18" t="str">
        <f t="shared" ca="1" si="38"/>
        <v/>
      </c>
      <c r="J465" s="18">
        <f t="shared" ca="1" si="39"/>
        <v>1</v>
      </c>
      <c r="K465" s="18" t="str">
        <f t="shared" ca="1" si="40"/>
        <v>CM1 - DOMMARTIN</v>
      </c>
      <c r="L465" s="23">
        <f t="shared" ca="1" si="41"/>
        <v>6.3078703703703708E-3</v>
      </c>
      <c r="S465" s="23">
        <f ca="1">VLOOKUP(inscript!A465,INDIRECT(CONCATENATE("'c",G465,"'!E:G")),3,0)</f>
        <v>6.3078703703703708E-3</v>
      </c>
    </row>
    <row r="466" spans="1:19" ht="15" customHeight="1" x14ac:dyDescent="0.3">
      <c r="A466" s="18">
        <v>465</v>
      </c>
      <c r="B466" s="35" t="s">
        <v>798</v>
      </c>
      <c r="C466" s="35" t="s">
        <v>302</v>
      </c>
      <c r="D466" s="36"/>
      <c r="E466" s="34" t="s">
        <v>795</v>
      </c>
      <c r="F466" s="18">
        <f t="shared" si="37"/>
        <v>1</v>
      </c>
      <c r="G466" s="22">
        <v>1</v>
      </c>
      <c r="H466" s="21"/>
      <c r="I466" s="18" t="str">
        <f t="shared" ca="1" si="38"/>
        <v/>
      </c>
      <c r="J466" s="18">
        <f t="shared" ca="1" si="39"/>
        <v>1</v>
      </c>
      <c r="K466" s="18" t="str">
        <f t="shared" ca="1" si="40"/>
        <v>CM1 - DOMMARTIN</v>
      </c>
      <c r="L466" s="23">
        <f t="shared" ca="1" si="41"/>
        <v>7.5810185185185182E-3</v>
      </c>
      <c r="S466" s="23">
        <f ca="1">VLOOKUP(inscript!A466,INDIRECT(CONCATENATE("'c",G466,"'!E:G")),3,0)</f>
        <v>7.5810185185185182E-3</v>
      </c>
    </row>
    <row r="467" spans="1:19" ht="15" customHeight="1" x14ac:dyDescent="0.3">
      <c r="A467" s="18">
        <v>466</v>
      </c>
      <c r="B467" s="35" t="s">
        <v>799</v>
      </c>
      <c r="C467" s="35" t="s">
        <v>800</v>
      </c>
      <c r="D467" s="36"/>
      <c r="E467" s="34" t="s">
        <v>109</v>
      </c>
      <c r="F467" s="18">
        <f t="shared" si="37"/>
        <v>1</v>
      </c>
      <c r="G467" s="22">
        <v>1</v>
      </c>
      <c r="H467" s="21"/>
      <c r="I467" s="18" t="str">
        <f t="shared" ca="1" si="38"/>
        <v/>
      </c>
      <c r="J467" s="18">
        <f t="shared" ca="1" si="39"/>
        <v>1</v>
      </c>
      <c r="K467" s="18" t="str">
        <f t="shared" ca="1" si="40"/>
        <v>CM2 - DOMMARTIN</v>
      </c>
      <c r="L467" s="23">
        <f t="shared" ca="1" si="41"/>
        <v>7.8472222222222224E-3</v>
      </c>
      <c r="S467" s="23">
        <f ca="1">VLOOKUP(inscript!A467,INDIRECT(CONCATENATE("'c",G467,"'!E:G")),3,0)</f>
        <v>7.8472222222222224E-3</v>
      </c>
    </row>
    <row r="468" spans="1:19" ht="15" customHeight="1" x14ac:dyDescent="0.3">
      <c r="A468" s="18">
        <v>467</v>
      </c>
      <c r="B468" s="35" t="s">
        <v>801</v>
      </c>
      <c r="C468" s="35" t="s">
        <v>802</v>
      </c>
      <c r="D468" s="36"/>
      <c r="E468" s="34" t="s">
        <v>109</v>
      </c>
      <c r="F468" s="18">
        <f t="shared" si="37"/>
        <v>1</v>
      </c>
      <c r="G468" s="22">
        <v>1</v>
      </c>
      <c r="H468" s="21"/>
      <c r="I468" s="18" t="str">
        <f t="shared" ca="1" si="38"/>
        <v/>
      </c>
      <c r="J468" s="18">
        <f t="shared" ca="1" si="39"/>
        <v>1</v>
      </c>
      <c r="K468" s="18" t="str">
        <f t="shared" ca="1" si="40"/>
        <v>CM2 - DOMMARTIN</v>
      </c>
      <c r="L468" s="23">
        <f t="shared" ca="1" si="41"/>
        <v>6.5740740740740733E-3</v>
      </c>
      <c r="S468" s="23">
        <f ca="1">VLOOKUP(inscript!A468,INDIRECT(CONCATENATE("'c",G468,"'!E:G")),3,0)</f>
        <v>6.5740740740740733E-3</v>
      </c>
    </row>
    <row r="469" spans="1:19" ht="15" customHeight="1" x14ac:dyDescent="0.3">
      <c r="A469" s="18">
        <v>468</v>
      </c>
      <c r="B469" s="35" t="s">
        <v>803</v>
      </c>
      <c r="C469" s="35" t="s">
        <v>804</v>
      </c>
      <c r="D469" s="36"/>
      <c r="E469" s="34" t="s">
        <v>109</v>
      </c>
      <c r="F469" s="18">
        <f t="shared" si="37"/>
        <v>1</v>
      </c>
      <c r="G469" s="22">
        <v>1</v>
      </c>
      <c r="H469" s="21"/>
      <c r="I469" s="18" t="str">
        <f t="shared" ca="1" si="38"/>
        <v/>
      </c>
      <c r="J469" s="18">
        <f t="shared" ca="1" si="39"/>
        <v>1</v>
      </c>
      <c r="K469" s="18" t="str">
        <f t="shared" ca="1" si="40"/>
        <v>CM2 - DOMMARTIN</v>
      </c>
      <c r="L469" s="23">
        <f t="shared" ca="1" si="41"/>
        <v>5.0925925925925921E-3</v>
      </c>
      <c r="S469" s="23">
        <f ca="1">VLOOKUP(inscript!A469,INDIRECT(CONCATENATE("'c",G469,"'!E:G")),3,0)</f>
        <v>5.0925925925925921E-3</v>
      </c>
    </row>
    <row r="470" spans="1:19" ht="15" customHeight="1" x14ac:dyDescent="0.3">
      <c r="A470" s="18">
        <v>469</v>
      </c>
      <c r="B470" s="35" t="s">
        <v>805</v>
      </c>
      <c r="C470" s="35" t="s">
        <v>806</v>
      </c>
      <c r="D470" s="36"/>
      <c r="E470" s="34" t="s">
        <v>109</v>
      </c>
      <c r="F470" s="18">
        <f t="shared" si="37"/>
        <v>1</v>
      </c>
      <c r="G470" s="22">
        <v>1</v>
      </c>
      <c r="H470" s="21"/>
      <c r="I470" s="18" t="str">
        <f t="shared" ca="1" si="38"/>
        <v/>
      </c>
      <c r="J470" s="18">
        <f t="shared" ca="1" si="39"/>
        <v>1</v>
      </c>
      <c r="K470" s="18" t="str">
        <f t="shared" ca="1" si="40"/>
        <v>CM2 - DOMMARTIN</v>
      </c>
      <c r="L470" s="23">
        <f t="shared" ca="1" si="41"/>
        <v>4.8263888888888887E-3</v>
      </c>
      <c r="S470" s="23">
        <f ca="1">VLOOKUP(inscript!A470,INDIRECT(CONCATENATE("'c",G470,"'!E:G")),3,0)</f>
        <v>4.8263888888888887E-3</v>
      </c>
    </row>
    <row r="471" spans="1:19" ht="15" customHeight="1" x14ac:dyDescent="0.3">
      <c r="A471" s="18">
        <v>470</v>
      </c>
      <c r="B471" s="35" t="s">
        <v>807</v>
      </c>
      <c r="C471" s="37" t="s">
        <v>808</v>
      </c>
      <c r="D471" s="36"/>
      <c r="E471" s="34" t="s">
        <v>109</v>
      </c>
      <c r="F471" s="18">
        <f t="shared" si="37"/>
        <v>1</v>
      </c>
      <c r="G471" s="22">
        <v>1</v>
      </c>
      <c r="H471" s="21"/>
      <c r="I471" s="18" t="str">
        <f t="shared" ca="1" si="38"/>
        <v/>
      </c>
      <c r="J471" s="18">
        <f t="shared" ca="1" si="39"/>
        <v>1</v>
      </c>
      <c r="K471" s="18" t="str">
        <f t="shared" ca="1" si="40"/>
        <v>CM2 - DOMMARTIN</v>
      </c>
      <c r="L471" s="23">
        <f t="shared" ca="1" si="41"/>
        <v>6.4351851851851861E-3</v>
      </c>
      <c r="S471" s="23">
        <f ca="1">VLOOKUP(inscript!A471,INDIRECT(CONCATENATE("'c",G471,"'!E:G")),3,0)</f>
        <v>6.4351851851851861E-3</v>
      </c>
    </row>
    <row r="472" spans="1:19" ht="15" customHeight="1" x14ac:dyDescent="0.3">
      <c r="A472" s="18">
        <v>471</v>
      </c>
      <c r="B472" s="35" t="s">
        <v>809</v>
      </c>
      <c r="C472" s="37" t="s">
        <v>810</v>
      </c>
      <c r="D472" s="36"/>
      <c r="E472" s="34" t="s">
        <v>109</v>
      </c>
      <c r="F472" s="18">
        <f t="shared" si="37"/>
        <v>1</v>
      </c>
      <c r="G472" s="22">
        <v>1</v>
      </c>
      <c r="H472" s="21"/>
      <c r="I472" s="18" t="str">
        <f t="shared" ca="1" si="38"/>
        <v/>
      </c>
      <c r="J472" s="18">
        <f t="shared" ca="1" si="39"/>
        <v>1</v>
      </c>
      <c r="K472" s="18" t="str">
        <f t="shared" ca="1" si="40"/>
        <v>CM2 - DOMMARTIN</v>
      </c>
      <c r="L472" s="23">
        <f t="shared" ca="1" si="41"/>
        <v>4.5833333333333334E-3</v>
      </c>
      <c r="S472" s="23">
        <f ca="1">VLOOKUP(inscript!A472,INDIRECT(CONCATENATE("'c",G472,"'!E:G")),3,0)</f>
        <v>4.5833333333333334E-3</v>
      </c>
    </row>
    <row r="473" spans="1:19" ht="15" customHeight="1" x14ac:dyDescent="0.3">
      <c r="A473" s="18">
        <v>472</v>
      </c>
      <c r="B473" s="35" t="s">
        <v>811</v>
      </c>
      <c r="C473" s="37" t="s">
        <v>812</v>
      </c>
      <c r="D473" s="36"/>
      <c r="E473" s="34" t="s">
        <v>109</v>
      </c>
      <c r="F473" s="18">
        <f t="shared" si="37"/>
        <v>1</v>
      </c>
      <c r="G473" s="22">
        <v>1</v>
      </c>
      <c r="H473" s="21"/>
      <c r="I473" s="18" t="str">
        <f t="shared" ca="1" si="38"/>
        <v/>
      </c>
      <c r="J473" s="18">
        <f t="shared" ca="1" si="39"/>
        <v>1</v>
      </c>
      <c r="K473" s="18" t="str">
        <f t="shared" ca="1" si="40"/>
        <v>CM2 - DOMMARTIN</v>
      </c>
      <c r="L473" s="23">
        <f t="shared" ca="1" si="41"/>
        <v>4.4560185185185189E-3</v>
      </c>
      <c r="S473" s="23">
        <f ca="1">VLOOKUP(inscript!A473,INDIRECT(CONCATENATE("'c",G473,"'!E:G")),3,0)</f>
        <v>4.4560185185185189E-3</v>
      </c>
    </row>
    <row r="474" spans="1:19" ht="15" customHeight="1" x14ac:dyDescent="0.3">
      <c r="A474" s="18">
        <v>473</v>
      </c>
      <c r="B474" s="35" t="s">
        <v>813</v>
      </c>
      <c r="C474" s="37" t="s">
        <v>814</v>
      </c>
      <c r="D474" s="36"/>
      <c r="E474" s="34" t="s">
        <v>109</v>
      </c>
      <c r="F474" s="18">
        <f t="shared" si="37"/>
        <v>1</v>
      </c>
      <c r="G474" s="22">
        <v>1</v>
      </c>
      <c r="H474" s="21"/>
      <c r="I474" s="18" t="str">
        <f t="shared" ca="1" si="38"/>
        <v/>
      </c>
      <c r="J474" s="18">
        <f t="shared" ca="1" si="39"/>
        <v>1</v>
      </c>
      <c r="K474" s="18" t="str">
        <f t="shared" ca="1" si="40"/>
        <v>CM2 - DOMMARTIN</v>
      </c>
      <c r="L474" s="23">
        <f t="shared" ca="1" si="41"/>
        <v>4.7685185185185183E-3</v>
      </c>
      <c r="S474" s="23">
        <f ca="1">VLOOKUP(inscript!A474,INDIRECT(CONCATENATE("'c",G474,"'!E:G")),3,0)</f>
        <v>4.7685185185185183E-3</v>
      </c>
    </row>
    <row r="475" spans="1:19" ht="15" customHeight="1" x14ac:dyDescent="0.3">
      <c r="A475" s="18">
        <v>474</v>
      </c>
      <c r="B475" s="35" t="s">
        <v>815</v>
      </c>
      <c r="C475" s="37" t="s">
        <v>816</v>
      </c>
      <c r="D475" s="36"/>
      <c r="E475" s="34" t="s">
        <v>109</v>
      </c>
      <c r="F475" s="18">
        <f t="shared" si="37"/>
        <v>1</v>
      </c>
      <c r="G475" s="22">
        <v>1</v>
      </c>
      <c r="H475" s="21"/>
      <c r="I475" s="18" t="str">
        <f t="shared" ca="1" si="38"/>
        <v/>
      </c>
      <c r="J475" s="18">
        <f t="shared" ca="1" si="39"/>
        <v>1</v>
      </c>
      <c r="K475" s="18" t="str">
        <f t="shared" ca="1" si="40"/>
        <v>CM2 - DOMMARTIN</v>
      </c>
      <c r="L475" s="23">
        <f t="shared" ca="1" si="41"/>
        <v>5.5902777777777782E-3</v>
      </c>
      <c r="S475" s="23">
        <f ca="1">VLOOKUP(inscript!A475,INDIRECT(CONCATENATE("'c",G475,"'!E:G")),3,0)</f>
        <v>5.5902777777777782E-3</v>
      </c>
    </row>
    <row r="476" spans="1:19" ht="15" customHeight="1" x14ac:dyDescent="0.3">
      <c r="A476" s="18">
        <v>475</v>
      </c>
      <c r="B476" s="35" t="s">
        <v>817</v>
      </c>
      <c r="C476" s="37" t="s">
        <v>818</v>
      </c>
      <c r="D476" s="36"/>
      <c r="E476" s="34" t="s">
        <v>795</v>
      </c>
      <c r="F476" s="18">
        <f t="shared" si="37"/>
        <v>1</v>
      </c>
      <c r="G476" s="22">
        <v>2</v>
      </c>
      <c r="H476" s="21"/>
      <c r="I476" s="18" t="str">
        <f t="shared" ca="1" si="38"/>
        <v/>
      </c>
      <c r="J476" s="18">
        <f t="shared" ca="1" si="39"/>
        <v>1</v>
      </c>
      <c r="K476" s="18" t="str">
        <f t="shared" ca="1" si="40"/>
        <v>CM1 - DOMMARTIN</v>
      </c>
      <c r="L476" s="23">
        <f t="shared" ca="1" si="41"/>
        <v>4.2013888888888891E-3</v>
      </c>
      <c r="S476" s="23">
        <f ca="1">VLOOKUP(inscript!A476,INDIRECT(CONCATENATE("'c",G476,"'!E:G")),3,0)</f>
        <v>4.2013888888888891E-3</v>
      </c>
    </row>
    <row r="477" spans="1:19" ht="15" customHeight="1" x14ac:dyDescent="0.3">
      <c r="A477" s="18">
        <v>476</v>
      </c>
      <c r="B477" s="35" t="s">
        <v>819</v>
      </c>
      <c r="C477" s="37" t="s">
        <v>47</v>
      </c>
      <c r="D477" s="36"/>
      <c r="E477" s="34" t="s">
        <v>795</v>
      </c>
      <c r="F477" s="18">
        <f t="shared" si="37"/>
        <v>1</v>
      </c>
      <c r="G477" s="22">
        <v>2</v>
      </c>
      <c r="H477" s="21"/>
      <c r="I477" s="18" t="str">
        <f t="shared" ca="1" si="38"/>
        <v/>
      </c>
      <c r="J477" s="18">
        <f t="shared" ca="1" si="39"/>
        <v>1</v>
      </c>
      <c r="K477" s="18" t="str">
        <f t="shared" ca="1" si="40"/>
        <v>CM1 - DOMMARTIN</v>
      </c>
      <c r="L477" s="23">
        <f t="shared" ca="1" si="41"/>
        <v>5.4282407407407404E-3</v>
      </c>
      <c r="S477" s="23">
        <f ca="1">VLOOKUP(inscript!A477,INDIRECT(CONCATENATE("'c",G477,"'!E:G")),3,0)</f>
        <v>5.4282407407407404E-3</v>
      </c>
    </row>
    <row r="478" spans="1:19" ht="15" customHeight="1" x14ac:dyDescent="0.3">
      <c r="A478" s="18">
        <v>477</v>
      </c>
      <c r="B478" s="35" t="s">
        <v>820</v>
      </c>
      <c r="C478" s="37" t="s">
        <v>821</v>
      </c>
      <c r="D478" s="36"/>
      <c r="E478" s="34" t="s">
        <v>109</v>
      </c>
      <c r="F478" s="18">
        <f t="shared" si="37"/>
        <v>1</v>
      </c>
      <c r="G478" s="22">
        <v>2</v>
      </c>
      <c r="H478" s="21"/>
      <c r="I478" s="18" t="str">
        <f t="shared" ca="1" si="38"/>
        <v/>
      </c>
      <c r="J478" s="18">
        <f t="shared" ca="1" si="39"/>
        <v>1</v>
      </c>
      <c r="K478" s="18" t="str">
        <f t="shared" ca="1" si="40"/>
        <v>CM2 - DOMMARTIN</v>
      </c>
      <c r="L478" s="23">
        <f t="shared" ca="1" si="41"/>
        <v>5.8912037037037032E-3</v>
      </c>
      <c r="S478" s="23">
        <f ca="1">VLOOKUP(inscript!A478,INDIRECT(CONCATENATE("'c",G478,"'!E:G")),3,0)</f>
        <v>5.8912037037037032E-3</v>
      </c>
    </row>
    <row r="479" spans="1:19" ht="15" customHeight="1" x14ac:dyDescent="0.3">
      <c r="A479" s="18">
        <v>478</v>
      </c>
      <c r="B479" s="35" t="s">
        <v>822</v>
      </c>
      <c r="C479" s="37" t="s">
        <v>823</v>
      </c>
      <c r="D479" s="36"/>
      <c r="E479" s="34" t="s">
        <v>109</v>
      </c>
      <c r="F479" s="18">
        <f t="shared" si="37"/>
        <v>1</v>
      </c>
      <c r="G479" s="22">
        <v>2</v>
      </c>
      <c r="H479" s="21"/>
      <c r="I479" s="18" t="str">
        <f t="shared" ca="1" si="38"/>
        <v/>
      </c>
      <c r="J479" s="18">
        <f t="shared" ca="1" si="39"/>
        <v>1</v>
      </c>
      <c r="K479" s="18" t="str">
        <f t="shared" ca="1" si="40"/>
        <v>CM2 - DOMMARTIN</v>
      </c>
      <c r="L479" s="23">
        <f t="shared" ca="1" si="41"/>
        <v>4.4328703703703709E-3</v>
      </c>
      <c r="S479" s="23">
        <f ca="1">VLOOKUP(inscript!A479,INDIRECT(CONCATENATE("'c",G479,"'!E:G")),3,0)</f>
        <v>4.4328703703703709E-3</v>
      </c>
    </row>
    <row r="480" spans="1:19" ht="15" customHeight="1" x14ac:dyDescent="0.3">
      <c r="A480" s="18">
        <v>479</v>
      </c>
      <c r="B480" s="35" t="s">
        <v>824</v>
      </c>
      <c r="C480" s="37" t="s">
        <v>825</v>
      </c>
      <c r="D480" s="36"/>
      <c r="E480" s="34" t="s">
        <v>109</v>
      </c>
      <c r="F480" s="18">
        <f t="shared" si="37"/>
        <v>1</v>
      </c>
      <c r="G480" s="22">
        <v>2</v>
      </c>
      <c r="H480" s="21"/>
      <c r="I480" s="18" t="str">
        <f t="shared" ca="1" si="38"/>
        <v/>
      </c>
      <c r="J480" s="18">
        <f t="shared" ca="1" si="39"/>
        <v>1</v>
      </c>
      <c r="K480" s="18" t="str">
        <f t="shared" ca="1" si="40"/>
        <v>CM2 - DOMMARTIN</v>
      </c>
      <c r="L480" s="23">
        <f t="shared" ca="1" si="41"/>
        <v>4.5138888888888893E-3</v>
      </c>
      <c r="S480" s="23">
        <f ca="1">VLOOKUP(inscript!A480,INDIRECT(CONCATENATE("'c",G480,"'!E:G")),3,0)</f>
        <v>4.5138888888888893E-3</v>
      </c>
    </row>
    <row r="481" spans="1:19" ht="15" customHeight="1" x14ac:dyDescent="0.3">
      <c r="A481" s="18">
        <v>480</v>
      </c>
      <c r="B481" s="35" t="s">
        <v>826</v>
      </c>
      <c r="C481" s="37" t="s">
        <v>827</v>
      </c>
      <c r="D481" s="36"/>
      <c r="E481" s="34" t="s">
        <v>109</v>
      </c>
      <c r="F481" s="18">
        <f t="shared" si="37"/>
        <v>1</v>
      </c>
      <c r="G481" s="22">
        <v>2</v>
      </c>
      <c r="H481" s="21"/>
      <c r="I481" s="18" t="str">
        <f t="shared" ca="1" si="38"/>
        <v/>
      </c>
      <c r="J481" s="18">
        <f t="shared" ca="1" si="39"/>
        <v>1</v>
      </c>
      <c r="K481" s="18" t="str">
        <f t="shared" ca="1" si="40"/>
        <v>CM2 - DOMMARTIN</v>
      </c>
      <c r="L481" s="23">
        <f t="shared" ca="1" si="41"/>
        <v>6.6087962962962966E-3</v>
      </c>
      <c r="S481" s="23">
        <f ca="1">VLOOKUP(inscript!A481,INDIRECT(CONCATENATE("'c",G481,"'!E:G")),3,0)</f>
        <v>6.6087962962962966E-3</v>
      </c>
    </row>
    <row r="482" spans="1:19" ht="15" customHeight="1" x14ac:dyDescent="0.3">
      <c r="A482" s="18">
        <v>481</v>
      </c>
      <c r="B482" s="35" t="s">
        <v>828</v>
      </c>
      <c r="C482" s="37" t="s">
        <v>215</v>
      </c>
      <c r="D482" s="36"/>
      <c r="E482" s="34" t="s">
        <v>109</v>
      </c>
      <c r="F482" s="18">
        <f t="shared" si="37"/>
        <v>1</v>
      </c>
      <c r="G482" s="22">
        <v>2</v>
      </c>
      <c r="H482" s="21"/>
      <c r="I482" s="18" t="str">
        <f t="shared" ca="1" si="38"/>
        <v/>
      </c>
      <c r="J482" s="18">
        <f t="shared" ca="1" si="39"/>
        <v>1</v>
      </c>
      <c r="K482" s="18" t="str">
        <f t="shared" ca="1" si="40"/>
        <v>CM2 - DOMMARTIN</v>
      </c>
      <c r="L482" s="23">
        <f t="shared" ca="1" si="41"/>
        <v>5.1273148148148146E-3</v>
      </c>
      <c r="S482" s="23">
        <f ca="1">VLOOKUP(inscript!A482,INDIRECT(CONCATENATE("'c",G482,"'!E:G")),3,0)</f>
        <v>5.1273148148148146E-3</v>
      </c>
    </row>
    <row r="483" spans="1:19" ht="15" customHeight="1" x14ac:dyDescent="0.3">
      <c r="A483" s="18">
        <v>482</v>
      </c>
      <c r="B483" s="35" t="s">
        <v>135</v>
      </c>
      <c r="C483" s="37" t="s">
        <v>829</v>
      </c>
      <c r="D483" s="36"/>
      <c r="E483" s="34" t="s">
        <v>109</v>
      </c>
      <c r="F483" s="18">
        <f t="shared" si="37"/>
        <v>1</v>
      </c>
      <c r="G483" s="22">
        <v>2</v>
      </c>
      <c r="H483" s="21"/>
      <c r="I483" s="18" t="str">
        <f t="shared" ca="1" si="38"/>
        <v/>
      </c>
      <c r="J483" s="18">
        <f t="shared" ca="1" si="39"/>
        <v>1</v>
      </c>
      <c r="K483" s="18" t="str">
        <f t="shared" ca="1" si="40"/>
        <v>CM2 - DOMMARTIN</v>
      </c>
      <c r="L483" s="23">
        <f t="shared" ca="1" si="41"/>
        <v>4.4791666666666669E-3</v>
      </c>
      <c r="S483" s="23">
        <f ca="1">VLOOKUP(inscript!A483,INDIRECT(CONCATENATE("'c",G483,"'!E:G")),3,0)</f>
        <v>4.4791666666666669E-3</v>
      </c>
    </row>
    <row r="484" spans="1:19" ht="15" customHeight="1" x14ac:dyDescent="0.3">
      <c r="A484" s="18">
        <v>483</v>
      </c>
      <c r="B484" s="35" t="s">
        <v>830</v>
      </c>
      <c r="C484" s="37" t="s">
        <v>831</v>
      </c>
      <c r="D484" s="36"/>
      <c r="E484" s="34" t="s">
        <v>109</v>
      </c>
      <c r="F484" s="18">
        <f t="shared" si="37"/>
        <v>1</v>
      </c>
      <c r="G484" s="22">
        <v>2</v>
      </c>
      <c r="H484" s="21"/>
      <c r="I484" s="18" t="str">
        <f t="shared" ca="1" si="38"/>
        <v/>
      </c>
      <c r="J484" s="18">
        <f t="shared" ca="1" si="39"/>
        <v>1</v>
      </c>
      <c r="K484" s="18" t="str">
        <f t="shared" ca="1" si="40"/>
        <v>CM2 - DOMMARTIN</v>
      </c>
      <c r="L484" s="23">
        <f t="shared" ca="1" si="41"/>
        <v>5.4513888888888884E-3</v>
      </c>
      <c r="S484" s="23">
        <f ca="1">VLOOKUP(inscript!A484,INDIRECT(CONCATENATE("'c",G484,"'!E:G")),3,0)</f>
        <v>5.4513888888888884E-3</v>
      </c>
    </row>
    <row r="485" spans="1:19" ht="15" customHeight="1" x14ac:dyDescent="0.3">
      <c r="A485" s="18">
        <v>484</v>
      </c>
      <c r="B485" s="35" t="s">
        <v>832</v>
      </c>
      <c r="C485" s="37" t="s">
        <v>833</v>
      </c>
      <c r="D485" s="36"/>
      <c r="E485" s="34" t="s">
        <v>109</v>
      </c>
      <c r="F485" s="18">
        <f t="shared" si="37"/>
        <v>1</v>
      </c>
      <c r="G485" s="22">
        <v>2</v>
      </c>
      <c r="H485" s="21"/>
      <c r="I485" s="18" t="str">
        <f t="shared" ca="1" si="38"/>
        <v/>
      </c>
      <c r="J485" s="18">
        <f t="shared" ca="1" si="39"/>
        <v>1</v>
      </c>
      <c r="K485" s="18" t="str">
        <f t="shared" ca="1" si="40"/>
        <v>CM2 - DOMMARTIN</v>
      </c>
      <c r="L485" s="23">
        <f t="shared" ca="1" si="41"/>
        <v>5.3009259259259251E-3</v>
      </c>
      <c r="S485" s="23">
        <f ca="1">VLOOKUP(inscript!A485,INDIRECT(CONCATENATE("'c",G485,"'!E:G")),3,0)</f>
        <v>5.3009259259259251E-3</v>
      </c>
    </row>
    <row r="486" spans="1:19" ht="15" customHeight="1" x14ac:dyDescent="0.3">
      <c r="A486" s="18">
        <v>485</v>
      </c>
      <c r="B486" s="35" t="s">
        <v>834</v>
      </c>
      <c r="C486" s="37" t="s">
        <v>835</v>
      </c>
      <c r="D486" s="36"/>
      <c r="E486" s="34" t="s">
        <v>109</v>
      </c>
      <c r="F486" s="18">
        <f t="shared" si="37"/>
        <v>1</v>
      </c>
      <c r="G486" s="22">
        <v>2</v>
      </c>
      <c r="H486" s="21"/>
      <c r="I486" s="18" t="str">
        <f t="shared" ca="1" si="38"/>
        <v/>
      </c>
      <c r="J486" s="18">
        <f t="shared" ca="1" si="39"/>
        <v>1</v>
      </c>
      <c r="K486" s="18" t="str">
        <f t="shared" ca="1" si="40"/>
        <v>CM2 - DOMMARTIN</v>
      </c>
      <c r="L486" s="23">
        <f t="shared" ca="1" si="41"/>
        <v>4.155092592592593E-3</v>
      </c>
      <c r="S486" s="23">
        <f ca="1">VLOOKUP(inscript!A486,INDIRECT(CONCATENATE("'c",G486,"'!E:G")),3,0)</f>
        <v>4.155092592592593E-3</v>
      </c>
    </row>
    <row r="487" spans="1:19" ht="15" customHeight="1" x14ac:dyDescent="0.3">
      <c r="A487" s="18">
        <v>486</v>
      </c>
      <c r="B487" s="35" t="s">
        <v>836</v>
      </c>
      <c r="C487" s="37" t="s">
        <v>837</v>
      </c>
      <c r="D487" s="36"/>
      <c r="E487" s="34" t="s">
        <v>109</v>
      </c>
      <c r="F487" s="18">
        <f t="shared" si="37"/>
        <v>1</v>
      </c>
      <c r="G487" s="22">
        <v>2</v>
      </c>
      <c r="H487" s="21"/>
      <c r="I487" s="18" t="str">
        <f t="shared" ca="1" si="38"/>
        <v/>
      </c>
      <c r="J487" s="18">
        <f t="shared" ca="1" si="39"/>
        <v>1</v>
      </c>
      <c r="K487" s="18" t="str">
        <f t="shared" ca="1" si="40"/>
        <v>CM2 - DOMMARTIN</v>
      </c>
      <c r="L487" s="23">
        <f t="shared" ca="1" si="41"/>
        <v>5.8217592592592592E-3</v>
      </c>
      <c r="S487" s="23">
        <f ca="1">VLOOKUP(inscript!A487,INDIRECT(CONCATENATE("'c",G487,"'!E:G")),3,0)</f>
        <v>5.8217592592592592E-3</v>
      </c>
    </row>
    <row r="488" spans="1:19" ht="15" customHeight="1" x14ac:dyDescent="0.3">
      <c r="A488" s="18">
        <v>487</v>
      </c>
      <c r="B488" s="35" t="s">
        <v>838</v>
      </c>
      <c r="C488" s="37" t="s">
        <v>29</v>
      </c>
      <c r="D488" s="36"/>
      <c r="E488" s="34" t="s">
        <v>235</v>
      </c>
      <c r="F488" s="18">
        <f t="shared" si="37"/>
        <v>1</v>
      </c>
      <c r="G488" s="22">
        <v>3</v>
      </c>
      <c r="H488" s="21"/>
      <c r="I488" s="18" t="str">
        <f t="shared" ca="1" si="38"/>
        <v/>
      </c>
      <c r="J488" s="18">
        <f t="shared" ca="1" si="39"/>
        <v>1</v>
      </c>
      <c r="K488" s="18" t="str">
        <f t="shared" ca="1" si="40"/>
        <v>5 A</v>
      </c>
      <c r="L488" s="23">
        <f t="shared" ca="1" si="41"/>
        <v>6.9444444444444441E-3</v>
      </c>
      <c r="S488" s="23">
        <f ca="1">VLOOKUP(inscript!A488,INDIRECT(CONCATENATE("'c",G488,"'!E:G")),3,0)</f>
        <v>6.9444444444444441E-3</v>
      </c>
    </row>
    <row r="489" spans="1:19" ht="15" customHeight="1" x14ac:dyDescent="0.3">
      <c r="A489" s="18">
        <v>488</v>
      </c>
      <c r="B489" s="19"/>
      <c r="C489" s="19"/>
      <c r="D489" s="20"/>
      <c r="E489" s="21"/>
      <c r="F489" s="18" t="e">
        <f t="shared" si="37"/>
        <v>#N/A</v>
      </c>
      <c r="G489" s="22"/>
      <c r="H489" s="21"/>
      <c r="I489" s="18" t="e">
        <f t="shared" ca="1" si="38"/>
        <v>#REF!</v>
      </c>
      <c r="J489" s="18" t="e">
        <f t="shared" ca="1" si="39"/>
        <v>#REF!</v>
      </c>
      <c r="K489" s="18" t="e">
        <f t="shared" ca="1" si="40"/>
        <v>#REF!</v>
      </c>
      <c r="L489" s="23" t="e">
        <f t="shared" ca="1" si="41"/>
        <v>#REF!</v>
      </c>
      <c r="S489" s="23" t="e">
        <f ca="1">VLOOKUP(inscript!A489,INDIRECT(CONCATENATE("'c",G489,"'!E:G")),3,0)</f>
        <v>#REF!</v>
      </c>
    </row>
    <row r="490" spans="1:19" ht="15" customHeight="1" x14ac:dyDescent="0.3">
      <c r="A490" s="18">
        <v>489</v>
      </c>
      <c r="B490" s="19"/>
      <c r="C490" s="19"/>
      <c r="D490" s="20"/>
      <c r="E490" s="21"/>
      <c r="F490" s="18" t="e">
        <f t="shared" si="37"/>
        <v>#N/A</v>
      </c>
      <c r="G490" s="22"/>
      <c r="H490" s="21"/>
      <c r="I490" s="18" t="e">
        <f t="shared" ca="1" si="38"/>
        <v>#REF!</v>
      </c>
      <c r="J490" s="18" t="e">
        <f t="shared" ca="1" si="39"/>
        <v>#REF!</v>
      </c>
      <c r="K490" s="18" t="e">
        <f t="shared" ca="1" si="40"/>
        <v>#REF!</v>
      </c>
      <c r="L490" s="23" t="e">
        <f t="shared" ca="1" si="41"/>
        <v>#REF!</v>
      </c>
      <c r="S490" s="23" t="e">
        <f ca="1">VLOOKUP(inscript!A490,INDIRECT(CONCATENATE("'c",G490,"'!E:G")),3,0)</f>
        <v>#REF!</v>
      </c>
    </row>
    <row r="491" spans="1:19" ht="15" customHeight="1" x14ac:dyDescent="0.3">
      <c r="A491" s="18">
        <v>490</v>
      </c>
      <c r="B491" s="19"/>
      <c r="C491" s="19"/>
      <c r="D491" s="20"/>
      <c r="E491" s="21"/>
      <c r="F491" s="18" t="e">
        <f t="shared" si="37"/>
        <v>#N/A</v>
      </c>
      <c r="G491" s="22"/>
      <c r="H491" s="21"/>
      <c r="I491" s="18" t="e">
        <f t="shared" ca="1" si="38"/>
        <v>#REF!</v>
      </c>
      <c r="J491" s="18" t="e">
        <f t="shared" ca="1" si="39"/>
        <v>#REF!</v>
      </c>
      <c r="K491" s="18" t="e">
        <f t="shared" ca="1" si="40"/>
        <v>#REF!</v>
      </c>
      <c r="L491" s="23" t="e">
        <f t="shared" ca="1" si="41"/>
        <v>#REF!</v>
      </c>
      <c r="S491" s="23" t="e">
        <f ca="1">VLOOKUP(inscript!A491,INDIRECT(CONCATENATE("'c",G491,"'!E:G")),3,0)</f>
        <v>#REF!</v>
      </c>
    </row>
    <row r="492" spans="1:19" ht="15" customHeight="1" x14ac:dyDescent="0.3">
      <c r="A492" s="18">
        <v>491</v>
      </c>
      <c r="B492" s="19"/>
      <c r="C492" s="19"/>
      <c r="D492" s="20"/>
      <c r="E492" s="21"/>
      <c r="F492" s="18" t="e">
        <f t="shared" si="37"/>
        <v>#N/A</v>
      </c>
      <c r="G492" s="22"/>
      <c r="H492" s="21"/>
      <c r="I492" s="18" t="e">
        <f t="shared" ca="1" si="38"/>
        <v>#REF!</v>
      </c>
      <c r="J492" s="18" t="e">
        <f t="shared" ca="1" si="39"/>
        <v>#REF!</v>
      </c>
      <c r="K492" s="18" t="e">
        <f t="shared" ca="1" si="40"/>
        <v>#REF!</v>
      </c>
      <c r="L492" s="23" t="e">
        <f t="shared" ca="1" si="41"/>
        <v>#REF!</v>
      </c>
      <c r="S492" s="23" t="e">
        <f ca="1">VLOOKUP(inscript!A492,INDIRECT(CONCATENATE("'c",G492,"'!E:G")),3,0)</f>
        <v>#REF!</v>
      </c>
    </row>
    <row r="493" spans="1:19" ht="15" customHeight="1" x14ac:dyDescent="0.3">
      <c r="A493" s="18">
        <v>492</v>
      </c>
      <c r="B493" s="19"/>
      <c r="C493" s="19"/>
      <c r="D493" s="20"/>
      <c r="E493" s="21"/>
      <c r="F493" s="18" t="e">
        <f t="shared" si="37"/>
        <v>#N/A</v>
      </c>
      <c r="G493" s="22"/>
      <c r="H493" s="21"/>
      <c r="I493" s="18" t="e">
        <f t="shared" ca="1" si="38"/>
        <v>#REF!</v>
      </c>
      <c r="J493" s="18" t="e">
        <f t="shared" ca="1" si="39"/>
        <v>#REF!</v>
      </c>
      <c r="K493" s="18" t="e">
        <f t="shared" ca="1" si="40"/>
        <v>#REF!</v>
      </c>
      <c r="L493" s="23" t="e">
        <f t="shared" ca="1" si="41"/>
        <v>#REF!</v>
      </c>
      <c r="S493" s="23" t="e">
        <f ca="1">VLOOKUP(inscript!A493,INDIRECT(CONCATENATE("'c",G493,"'!E:G")),3,0)</f>
        <v>#REF!</v>
      </c>
    </row>
    <row r="494" spans="1:19" ht="15" customHeight="1" x14ac:dyDescent="0.3">
      <c r="A494" s="18">
        <v>493</v>
      </c>
      <c r="B494" s="19"/>
      <c r="C494" s="19"/>
      <c r="D494" s="20"/>
      <c r="E494" s="21"/>
      <c r="F494" s="18" t="e">
        <f t="shared" si="37"/>
        <v>#N/A</v>
      </c>
      <c r="G494" s="22"/>
      <c r="H494" s="29"/>
      <c r="I494" s="18" t="e">
        <f t="shared" ca="1" si="38"/>
        <v>#REF!</v>
      </c>
      <c r="J494" s="18" t="e">
        <f t="shared" ca="1" si="39"/>
        <v>#REF!</v>
      </c>
      <c r="K494" s="18" t="e">
        <f t="shared" ca="1" si="40"/>
        <v>#REF!</v>
      </c>
      <c r="L494" s="23" t="e">
        <f t="shared" ca="1" si="41"/>
        <v>#REF!</v>
      </c>
      <c r="S494" s="23" t="e">
        <f ca="1">VLOOKUP(inscript!A494,INDIRECT(CONCATENATE("'c",G494,"'!E:G")),3,0)</f>
        <v>#REF!</v>
      </c>
    </row>
    <row r="495" spans="1:19" ht="15" customHeight="1" x14ac:dyDescent="0.3">
      <c r="A495" s="18">
        <v>494</v>
      </c>
      <c r="B495" s="19"/>
      <c r="C495" s="19"/>
      <c r="D495" s="20"/>
      <c r="E495" s="21"/>
      <c r="F495" s="18" t="e">
        <f t="shared" si="37"/>
        <v>#N/A</v>
      </c>
      <c r="G495" s="22"/>
      <c r="H495" s="21"/>
      <c r="I495" s="18" t="e">
        <f t="shared" ca="1" si="38"/>
        <v>#REF!</v>
      </c>
      <c r="J495" s="18" t="e">
        <f t="shared" ca="1" si="39"/>
        <v>#REF!</v>
      </c>
      <c r="K495" s="18" t="e">
        <f t="shared" ca="1" si="40"/>
        <v>#REF!</v>
      </c>
      <c r="L495" s="23" t="e">
        <f t="shared" ca="1" si="41"/>
        <v>#REF!</v>
      </c>
      <c r="S495" s="23" t="e">
        <f ca="1">VLOOKUP(inscript!A495,INDIRECT(CONCATENATE("'c",G495,"'!E:G")),3,0)</f>
        <v>#REF!</v>
      </c>
    </row>
    <row r="496" spans="1:19" ht="14.4" x14ac:dyDescent="0.3">
      <c r="A496" s="18">
        <v>495</v>
      </c>
      <c r="B496" s="19"/>
      <c r="C496" s="19"/>
      <c r="D496" s="20"/>
      <c r="E496" s="21"/>
      <c r="F496" s="18" t="e">
        <f t="shared" si="37"/>
        <v>#N/A</v>
      </c>
      <c r="G496" s="22"/>
      <c r="H496" s="21"/>
      <c r="I496" s="18" t="e">
        <f t="shared" ca="1" si="38"/>
        <v>#REF!</v>
      </c>
      <c r="J496" s="18" t="e">
        <f t="shared" ca="1" si="39"/>
        <v>#REF!</v>
      </c>
      <c r="K496" s="18" t="e">
        <f t="shared" ca="1" si="40"/>
        <v>#REF!</v>
      </c>
      <c r="L496" s="23" t="e">
        <f t="shared" ca="1" si="41"/>
        <v>#REF!</v>
      </c>
      <c r="S496" s="23" t="e">
        <f ca="1">VLOOKUP(inscript!A496,INDIRECT(CONCATENATE("'c",G496,"'!E:G")),3,0)</f>
        <v>#REF!</v>
      </c>
    </row>
    <row r="497" spans="1:19" ht="15" customHeight="1" x14ac:dyDescent="0.3">
      <c r="A497" s="18">
        <v>496</v>
      </c>
      <c r="B497" s="19"/>
      <c r="C497" s="19"/>
      <c r="D497" s="20"/>
      <c r="E497" s="21"/>
      <c r="F497" s="18" t="e">
        <f t="shared" si="37"/>
        <v>#N/A</v>
      </c>
      <c r="G497" s="22"/>
      <c r="H497" s="21"/>
      <c r="I497" s="18" t="e">
        <f t="shared" ca="1" si="38"/>
        <v>#REF!</v>
      </c>
      <c r="J497" s="18" t="e">
        <f t="shared" ca="1" si="39"/>
        <v>#REF!</v>
      </c>
      <c r="K497" s="18" t="e">
        <f t="shared" ca="1" si="40"/>
        <v>#REF!</v>
      </c>
      <c r="L497" s="23" t="e">
        <f t="shared" ca="1" si="41"/>
        <v>#REF!</v>
      </c>
      <c r="S497" s="23" t="e">
        <f ca="1">VLOOKUP(inscript!A497,INDIRECT(CONCATENATE("'c",G497,"'!E:G")),3,0)</f>
        <v>#REF!</v>
      </c>
    </row>
    <row r="498" spans="1:19" ht="15" customHeight="1" x14ac:dyDescent="0.3">
      <c r="A498" s="18">
        <v>497</v>
      </c>
      <c r="B498" s="19"/>
      <c r="C498" s="19"/>
      <c r="D498" s="20"/>
      <c r="E498" s="21"/>
      <c r="F498" s="18" t="e">
        <f t="shared" si="37"/>
        <v>#N/A</v>
      </c>
      <c r="G498" s="22"/>
      <c r="H498" s="21"/>
      <c r="I498" s="18" t="e">
        <f t="shared" ca="1" si="38"/>
        <v>#REF!</v>
      </c>
      <c r="J498" s="18" t="e">
        <f t="shared" ca="1" si="39"/>
        <v>#REF!</v>
      </c>
      <c r="K498" s="18" t="e">
        <f t="shared" ca="1" si="40"/>
        <v>#REF!</v>
      </c>
      <c r="L498" s="23" t="e">
        <f t="shared" ca="1" si="41"/>
        <v>#REF!</v>
      </c>
      <c r="S498" s="23" t="e">
        <f ca="1">VLOOKUP(inscript!A498,INDIRECT(CONCATENATE("'c",G498,"'!E:G")),3,0)</f>
        <v>#REF!</v>
      </c>
    </row>
    <row r="499" spans="1:19" ht="15" customHeight="1" x14ac:dyDescent="0.3">
      <c r="A499" s="18">
        <v>498</v>
      </c>
      <c r="B499" s="19"/>
      <c r="C499" s="19"/>
      <c r="D499" s="20"/>
      <c r="E499" s="21"/>
      <c r="F499" s="18" t="e">
        <f t="shared" si="37"/>
        <v>#N/A</v>
      </c>
      <c r="G499" s="22"/>
      <c r="H499" s="21"/>
      <c r="I499" s="18" t="e">
        <f t="shared" ca="1" si="38"/>
        <v>#REF!</v>
      </c>
      <c r="J499" s="18" t="e">
        <f t="shared" ca="1" si="39"/>
        <v>#REF!</v>
      </c>
      <c r="K499" s="18" t="e">
        <f t="shared" ca="1" si="40"/>
        <v>#REF!</v>
      </c>
      <c r="L499" s="23" t="e">
        <f t="shared" ca="1" si="41"/>
        <v>#REF!</v>
      </c>
      <c r="S499" s="23" t="e">
        <f ca="1">VLOOKUP(inscript!A499,INDIRECT(CONCATENATE("'c",G499,"'!E:G")),3,0)</f>
        <v>#REF!</v>
      </c>
    </row>
    <row r="500" spans="1:19" ht="15" customHeight="1" x14ac:dyDescent="0.3">
      <c r="A500" s="18">
        <v>499</v>
      </c>
      <c r="B500" s="19"/>
      <c r="C500" s="19"/>
      <c r="D500" s="20"/>
      <c r="E500" s="21"/>
      <c r="F500" s="18" t="e">
        <f t="shared" si="37"/>
        <v>#N/A</v>
      </c>
      <c r="G500" s="22"/>
      <c r="H500" s="21"/>
      <c r="I500" s="18" t="e">
        <f t="shared" ca="1" si="38"/>
        <v>#REF!</v>
      </c>
      <c r="J500" s="18" t="e">
        <f t="shared" ca="1" si="39"/>
        <v>#REF!</v>
      </c>
      <c r="K500" s="18" t="e">
        <f t="shared" ca="1" si="40"/>
        <v>#REF!</v>
      </c>
      <c r="L500" s="23" t="e">
        <f t="shared" ca="1" si="41"/>
        <v>#REF!</v>
      </c>
      <c r="S500" s="23" t="e">
        <f ca="1">VLOOKUP(inscript!A500,INDIRECT(CONCATENATE("'c",G500,"'!E:G")),3,0)</f>
        <v>#REF!</v>
      </c>
    </row>
    <row r="501" spans="1:19" ht="15" customHeight="1" x14ac:dyDescent="0.3">
      <c r="A501" s="18">
        <v>500</v>
      </c>
      <c r="B501" s="19"/>
      <c r="C501" s="19"/>
      <c r="D501" s="20"/>
      <c r="E501" s="21"/>
      <c r="F501" s="18" t="e">
        <f t="shared" si="37"/>
        <v>#N/A</v>
      </c>
      <c r="G501" s="22"/>
      <c r="H501" s="21"/>
      <c r="I501" s="18" t="e">
        <f t="shared" ca="1" si="38"/>
        <v>#REF!</v>
      </c>
      <c r="J501" s="18" t="e">
        <f t="shared" ca="1" si="39"/>
        <v>#REF!</v>
      </c>
      <c r="K501" s="18" t="e">
        <f t="shared" ca="1" si="40"/>
        <v>#REF!</v>
      </c>
      <c r="L501" s="23" t="e">
        <f t="shared" ca="1" si="41"/>
        <v>#REF!</v>
      </c>
      <c r="S501" s="23" t="e">
        <f ca="1">VLOOKUP(inscript!A501,INDIRECT(CONCATENATE("'c",G501,"'!E:G")),3,0)</f>
        <v>#REF!</v>
      </c>
    </row>
    <row r="502" spans="1:19" ht="15" customHeight="1" x14ac:dyDescent="0.3">
      <c r="A502" s="18">
        <v>501</v>
      </c>
      <c r="B502" s="19"/>
      <c r="C502" s="19"/>
      <c r="D502" s="20"/>
      <c r="E502" s="21"/>
      <c r="F502" s="18" t="e">
        <f t="shared" si="37"/>
        <v>#N/A</v>
      </c>
      <c r="G502" s="22"/>
      <c r="H502" s="21"/>
      <c r="I502" s="18" t="e">
        <f t="shared" ca="1" si="38"/>
        <v>#REF!</v>
      </c>
      <c r="J502" s="18" t="e">
        <f t="shared" ca="1" si="39"/>
        <v>#REF!</v>
      </c>
      <c r="K502" s="18" t="e">
        <f t="shared" ca="1" si="40"/>
        <v>#REF!</v>
      </c>
      <c r="L502" s="23" t="e">
        <f t="shared" ca="1" si="41"/>
        <v>#REF!</v>
      </c>
      <c r="S502" s="23" t="e">
        <f ca="1">VLOOKUP(inscript!A502,INDIRECT(CONCATENATE("'c",G502,"'!E:G")),3,0)</f>
        <v>#REF!</v>
      </c>
    </row>
    <row r="503" spans="1:19" ht="15" customHeight="1" x14ac:dyDescent="0.3">
      <c r="A503" s="18">
        <v>502</v>
      </c>
      <c r="B503" s="19"/>
      <c r="C503" s="19"/>
      <c r="D503" s="20"/>
      <c r="E503" s="21"/>
      <c r="F503" s="18" t="e">
        <f t="shared" si="37"/>
        <v>#N/A</v>
      </c>
      <c r="G503" s="22"/>
      <c r="H503" s="21"/>
      <c r="I503" s="18" t="e">
        <f t="shared" ca="1" si="38"/>
        <v>#REF!</v>
      </c>
      <c r="J503" s="18" t="e">
        <f t="shared" ca="1" si="39"/>
        <v>#REF!</v>
      </c>
      <c r="K503" s="18" t="e">
        <f t="shared" ca="1" si="40"/>
        <v>#REF!</v>
      </c>
      <c r="L503" s="23" t="e">
        <f t="shared" ca="1" si="41"/>
        <v>#REF!</v>
      </c>
      <c r="S503" s="23" t="e">
        <f ca="1">VLOOKUP(inscript!A503,INDIRECT(CONCATENATE("'c",G503,"'!E:G")),3,0)</f>
        <v>#REF!</v>
      </c>
    </row>
    <row r="504" spans="1:19" ht="15" customHeight="1" x14ac:dyDescent="0.3">
      <c r="A504" s="18">
        <v>503</v>
      </c>
      <c r="B504" s="19"/>
      <c r="C504" s="19"/>
      <c r="D504" s="20"/>
      <c r="E504" s="21"/>
      <c r="F504" s="18" t="e">
        <f t="shared" si="37"/>
        <v>#N/A</v>
      </c>
      <c r="G504" s="22"/>
      <c r="H504" s="21"/>
      <c r="I504" s="18" t="e">
        <f t="shared" ca="1" si="38"/>
        <v>#REF!</v>
      </c>
      <c r="J504" s="18" t="e">
        <f t="shared" ca="1" si="39"/>
        <v>#REF!</v>
      </c>
      <c r="K504" s="18" t="e">
        <f t="shared" ca="1" si="40"/>
        <v>#REF!</v>
      </c>
      <c r="L504" s="23" t="e">
        <f t="shared" ca="1" si="41"/>
        <v>#REF!</v>
      </c>
      <c r="S504" s="23" t="e">
        <f ca="1">VLOOKUP(inscript!A504,INDIRECT(CONCATENATE("'c",G504,"'!E:G")),3,0)</f>
        <v>#REF!</v>
      </c>
    </row>
    <row r="505" spans="1:19" ht="15" customHeight="1" x14ac:dyDescent="0.3">
      <c r="A505" s="18">
        <v>504</v>
      </c>
      <c r="B505" s="19"/>
      <c r="C505" s="19"/>
      <c r="D505" s="20"/>
      <c r="E505" s="21"/>
      <c r="F505" s="18" t="e">
        <f t="shared" si="37"/>
        <v>#N/A</v>
      </c>
      <c r="G505" s="22"/>
      <c r="H505" s="21"/>
      <c r="I505" s="18" t="e">
        <f t="shared" ca="1" si="38"/>
        <v>#REF!</v>
      </c>
      <c r="J505" s="18" t="e">
        <f t="shared" ca="1" si="39"/>
        <v>#REF!</v>
      </c>
      <c r="K505" s="18" t="e">
        <f t="shared" ca="1" si="40"/>
        <v>#REF!</v>
      </c>
      <c r="L505" s="23" t="e">
        <f t="shared" ca="1" si="41"/>
        <v>#REF!</v>
      </c>
      <c r="S505" s="23" t="e">
        <f ca="1">VLOOKUP(inscript!A505,INDIRECT(CONCATENATE("'c",G505,"'!E:G")),3,0)</f>
        <v>#REF!</v>
      </c>
    </row>
    <row r="506" spans="1:19" ht="15" customHeight="1" x14ac:dyDescent="0.3">
      <c r="A506" s="18">
        <v>505</v>
      </c>
      <c r="B506" s="19"/>
      <c r="C506" s="19"/>
      <c r="D506" s="20"/>
      <c r="E506" s="21"/>
      <c r="F506" s="18" t="e">
        <f t="shared" si="37"/>
        <v>#N/A</v>
      </c>
      <c r="G506" s="22"/>
      <c r="H506" s="21"/>
      <c r="I506" s="18" t="e">
        <f t="shared" ca="1" si="38"/>
        <v>#REF!</v>
      </c>
      <c r="J506" s="18" t="e">
        <f t="shared" ca="1" si="39"/>
        <v>#REF!</v>
      </c>
      <c r="K506" s="18" t="e">
        <f t="shared" ca="1" si="40"/>
        <v>#REF!</v>
      </c>
      <c r="L506" s="23" t="e">
        <f t="shared" ca="1" si="41"/>
        <v>#REF!</v>
      </c>
      <c r="S506" s="23" t="e">
        <f ca="1">VLOOKUP(inscript!A506,INDIRECT(CONCATENATE("'c",G506,"'!E:G")),3,0)</f>
        <v>#REF!</v>
      </c>
    </row>
    <row r="507" spans="1:19" ht="15" customHeight="1" x14ac:dyDescent="0.3">
      <c r="A507" s="18">
        <v>506</v>
      </c>
      <c r="B507" s="19"/>
      <c r="C507" s="19"/>
      <c r="D507" s="20"/>
      <c r="E507" s="21"/>
      <c r="F507" s="18" t="e">
        <f t="shared" si="37"/>
        <v>#N/A</v>
      </c>
      <c r="G507" s="22"/>
      <c r="H507" s="21"/>
      <c r="I507" s="18" t="e">
        <f t="shared" ca="1" si="38"/>
        <v>#REF!</v>
      </c>
      <c r="J507" s="18" t="e">
        <f t="shared" ca="1" si="39"/>
        <v>#REF!</v>
      </c>
      <c r="K507" s="18" t="e">
        <f t="shared" ca="1" si="40"/>
        <v>#REF!</v>
      </c>
      <c r="L507" s="23" t="e">
        <f t="shared" ca="1" si="41"/>
        <v>#REF!</v>
      </c>
      <c r="S507" s="23" t="e">
        <f ca="1">VLOOKUP(inscript!A507,INDIRECT(CONCATENATE("'c",G507,"'!E:G")),3,0)</f>
        <v>#REF!</v>
      </c>
    </row>
    <row r="508" spans="1:19" ht="15" customHeight="1" x14ac:dyDescent="0.3">
      <c r="A508" s="18">
        <v>507</v>
      </c>
      <c r="B508" s="19"/>
      <c r="C508" s="19"/>
      <c r="D508" s="20"/>
      <c r="E508" s="21"/>
      <c r="F508" s="18" t="e">
        <f t="shared" si="37"/>
        <v>#N/A</v>
      </c>
      <c r="G508" s="22"/>
      <c r="H508" s="21"/>
      <c r="I508" s="18" t="e">
        <f t="shared" ca="1" si="38"/>
        <v>#REF!</v>
      </c>
      <c r="J508" s="18" t="e">
        <f t="shared" ca="1" si="39"/>
        <v>#REF!</v>
      </c>
      <c r="K508" s="18" t="e">
        <f t="shared" ca="1" si="40"/>
        <v>#REF!</v>
      </c>
      <c r="L508" s="23" t="e">
        <f t="shared" ca="1" si="41"/>
        <v>#REF!</v>
      </c>
      <c r="S508" s="23" t="e">
        <f ca="1">VLOOKUP(inscript!A508,INDIRECT(CONCATENATE("'c",G508,"'!E:G")),3,0)</f>
        <v>#REF!</v>
      </c>
    </row>
    <row r="509" spans="1:19" ht="15" customHeight="1" x14ac:dyDescent="0.3">
      <c r="A509" s="18">
        <v>508</v>
      </c>
      <c r="B509" s="19"/>
      <c r="C509" s="19"/>
      <c r="D509" s="20"/>
      <c r="E509" s="21"/>
      <c r="F509" s="18" t="e">
        <f t="shared" si="37"/>
        <v>#N/A</v>
      </c>
      <c r="G509" s="22"/>
      <c r="H509" s="21"/>
      <c r="I509" s="18" t="e">
        <f t="shared" ca="1" si="38"/>
        <v>#REF!</v>
      </c>
      <c r="J509" s="18" t="e">
        <f t="shared" ca="1" si="39"/>
        <v>#REF!</v>
      </c>
      <c r="K509" s="18" t="e">
        <f t="shared" ca="1" si="40"/>
        <v>#REF!</v>
      </c>
      <c r="L509" s="23" t="e">
        <f t="shared" ca="1" si="41"/>
        <v>#REF!</v>
      </c>
      <c r="S509" s="23" t="e">
        <f ca="1">VLOOKUP(inscript!A509,INDIRECT(CONCATENATE("'c",G509,"'!E:G")),3,0)</f>
        <v>#REF!</v>
      </c>
    </row>
    <row r="510" spans="1:19" ht="15" customHeight="1" x14ac:dyDescent="0.3">
      <c r="A510" s="18">
        <v>509</v>
      </c>
      <c r="B510" s="19"/>
      <c r="C510" s="19"/>
      <c r="D510" s="20"/>
      <c r="E510" s="21"/>
      <c r="F510" s="18" t="e">
        <f t="shared" si="37"/>
        <v>#N/A</v>
      </c>
      <c r="G510" s="22"/>
      <c r="H510" s="21"/>
      <c r="I510" s="18" t="e">
        <f t="shared" ca="1" si="38"/>
        <v>#REF!</v>
      </c>
      <c r="J510" s="18" t="e">
        <f t="shared" ca="1" si="39"/>
        <v>#REF!</v>
      </c>
      <c r="K510" s="18" t="e">
        <f t="shared" ca="1" si="40"/>
        <v>#REF!</v>
      </c>
      <c r="L510" s="23" t="e">
        <f t="shared" ca="1" si="41"/>
        <v>#REF!</v>
      </c>
      <c r="S510" s="23" t="e">
        <f ca="1">VLOOKUP(inscript!A510,INDIRECT(CONCATENATE("'c",G510,"'!E:G")),3,0)</f>
        <v>#REF!</v>
      </c>
    </row>
    <row r="511" spans="1:19" ht="15" customHeight="1" x14ac:dyDescent="0.3">
      <c r="A511" s="18">
        <v>510</v>
      </c>
      <c r="B511" s="19"/>
      <c r="C511" s="19"/>
      <c r="D511" s="20"/>
      <c r="E511" s="21"/>
      <c r="F511" s="18" t="e">
        <f t="shared" si="37"/>
        <v>#N/A</v>
      </c>
      <c r="G511" s="22"/>
      <c r="H511" s="21"/>
      <c r="I511" s="18" t="e">
        <f t="shared" ca="1" si="38"/>
        <v>#REF!</v>
      </c>
      <c r="J511" s="18" t="e">
        <f t="shared" ca="1" si="39"/>
        <v>#REF!</v>
      </c>
      <c r="K511" s="18" t="e">
        <f t="shared" ca="1" si="40"/>
        <v>#REF!</v>
      </c>
      <c r="L511" s="23" t="e">
        <f t="shared" ca="1" si="41"/>
        <v>#REF!</v>
      </c>
      <c r="S511" s="23" t="e">
        <f ca="1">VLOOKUP(inscript!A511,INDIRECT(CONCATENATE("'c",G511,"'!E:G")),3,0)</f>
        <v>#REF!</v>
      </c>
    </row>
    <row r="512" spans="1:19" ht="15" customHeight="1" x14ac:dyDescent="0.3">
      <c r="A512" s="18">
        <v>511</v>
      </c>
      <c r="B512" s="19"/>
      <c r="C512" s="19"/>
      <c r="D512" s="20"/>
      <c r="E512" s="21"/>
      <c r="F512" s="18" t="e">
        <f t="shared" si="37"/>
        <v>#N/A</v>
      </c>
      <c r="G512" s="22"/>
      <c r="H512" s="21"/>
      <c r="I512" s="18" t="e">
        <f t="shared" ca="1" si="38"/>
        <v>#REF!</v>
      </c>
      <c r="J512" s="18" t="e">
        <f t="shared" ca="1" si="39"/>
        <v>#REF!</v>
      </c>
      <c r="K512" s="18" t="e">
        <f t="shared" ca="1" si="40"/>
        <v>#REF!</v>
      </c>
      <c r="L512" s="23" t="e">
        <f t="shared" ca="1" si="41"/>
        <v>#REF!</v>
      </c>
      <c r="S512" s="23" t="e">
        <f ca="1">VLOOKUP(inscript!A512,INDIRECT(CONCATENATE("'c",G512,"'!E:G")),3,0)</f>
        <v>#REF!</v>
      </c>
    </row>
    <row r="513" spans="1:19" ht="15" customHeight="1" x14ac:dyDescent="0.3">
      <c r="A513" s="18">
        <v>512</v>
      </c>
      <c r="B513" s="19"/>
      <c r="C513" s="19"/>
      <c r="D513" s="20"/>
      <c r="E513" s="21"/>
      <c r="F513" s="18" t="e">
        <f t="shared" si="37"/>
        <v>#N/A</v>
      </c>
      <c r="G513" s="22"/>
      <c r="H513" s="21"/>
      <c r="I513" s="18" t="e">
        <f t="shared" ca="1" si="38"/>
        <v>#REF!</v>
      </c>
      <c r="J513" s="18" t="e">
        <f t="shared" ca="1" si="39"/>
        <v>#REF!</v>
      </c>
      <c r="K513" s="18" t="e">
        <f t="shared" ca="1" si="40"/>
        <v>#REF!</v>
      </c>
      <c r="L513" s="23" t="e">
        <f t="shared" ca="1" si="41"/>
        <v>#REF!</v>
      </c>
      <c r="S513" s="23" t="e">
        <f ca="1">VLOOKUP(inscript!A513,INDIRECT(CONCATENATE("'c",G513,"'!E:G")),3,0)</f>
        <v>#REF!</v>
      </c>
    </row>
    <row r="514" spans="1:19" ht="15" customHeight="1" x14ac:dyDescent="0.3">
      <c r="A514" s="18">
        <v>513</v>
      </c>
      <c r="B514" s="19"/>
      <c r="C514" s="19"/>
      <c r="D514" s="20"/>
      <c r="E514" s="21"/>
      <c r="F514" s="18" t="e">
        <f t="shared" ref="F514:F577" si="42">VLOOKUP(G514,NBT,2)</f>
        <v>#N/A</v>
      </c>
      <c r="G514" s="22"/>
      <c r="H514" s="21"/>
      <c r="I514" s="18" t="e">
        <f t="shared" ref="I514:I577" ca="1" si="43">IF(AND(J514=0,H514&lt;&gt;"D"),"ABS","")</f>
        <v>#REF!</v>
      </c>
      <c r="J514" s="18" t="e">
        <f t="shared" ref="J514:J577" ca="1" si="44">COUNTIF(INDIRECT(CONCATENATE("'c",G514,"'!E:E")),A514)</f>
        <v>#REF!</v>
      </c>
      <c r="K514" s="18" t="e">
        <f t="shared" ref="K514:K577" ca="1" si="45">IF(OR(J514=1,I514="ABS"),E514,"")</f>
        <v>#REF!</v>
      </c>
      <c r="L514" s="23" t="e">
        <f t="shared" ref="L514:L577" ca="1" si="46">IF(I514="ABS",MAX(INDIRECT(CONCATENATE("maxc",G514))),S514)</f>
        <v>#REF!</v>
      </c>
      <c r="S514" s="23" t="e">
        <f ca="1">VLOOKUP(inscript!A514,INDIRECT(CONCATENATE("'c",G514,"'!E:G")),3,0)</f>
        <v>#REF!</v>
      </c>
    </row>
    <row r="515" spans="1:19" ht="15" customHeight="1" x14ac:dyDescent="0.3">
      <c r="A515" s="18">
        <v>514</v>
      </c>
      <c r="B515" s="19"/>
      <c r="C515" s="19"/>
      <c r="D515" s="20"/>
      <c r="E515" s="21"/>
      <c r="F515" s="18" t="e">
        <f t="shared" si="42"/>
        <v>#N/A</v>
      </c>
      <c r="G515" s="22"/>
      <c r="H515" s="21"/>
      <c r="I515" s="18" t="e">
        <f t="shared" ca="1" si="43"/>
        <v>#REF!</v>
      </c>
      <c r="J515" s="18" t="e">
        <f t="shared" ca="1" si="44"/>
        <v>#REF!</v>
      </c>
      <c r="K515" s="18" t="e">
        <f t="shared" ca="1" si="45"/>
        <v>#REF!</v>
      </c>
      <c r="L515" s="23" t="e">
        <f t="shared" ca="1" si="46"/>
        <v>#REF!</v>
      </c>
      <c r="S515" s="23" t="e">
        <f ca="1">VLOOKUP(inscript!A515,INDIRECT(CONCATENATE("'c",G515,"'!E:G")),3,0)</f>
        <v>#REF!</v>
      </c>
    </row>
    <row r="516" spans="1:19" ht="15" customHeight="1" x14ac:dyDescent="0.3">
      <c r="A516" s="18">
        <v>515</v>
      </c>
      <c r="B516" s="19"/>
      <c r="C516" s="30"/>
      <c r="D516" s="36"/>
      <c r="E516" s="34"/>
      <c r="F516" s="18" t="e">
        <f t="shared" si="42"/>
        <v>#N/A</v>
      </c>
      <c r="G516" s="22"/>
      <c r="H516" s="21"/>
      <c r="I516" s="18" t="e">
        <f t="shared" ca="1" si="43"/>
        <v>#REF!</v>
      </c>
      <c r="J516" s="18" t="e">
        <f t="shared" ca="1" si="44"/>
        <v>#REF!</v>
      </c>
      <c r="K516" s="18" t="e">
        <f t="shared" ca="1" si="45"/>
        <v>#REF!</v>
      </c>
      <c r="L516" s="23" t="e">
        <f t="shared" ca="1" si="46"/>
        <v>#REF!</v>
      </c>
      <c r="S516" s="23" t="e">
        <f ca="1">VLOOKUP(inscript!A516,INDIRECT(CONCATENATE("'c",G516,"'!E:G")),3,0)</f>
        <v>#REF!</v>
      </c>
    </row>
    <row r="517" spans="1:19" ht="15" customHeight="1" x14ac:dyDescent="0.3">
      <c r="A517" s="18">
        <v>516</v>
      </c>
      <c r="B517" s="19"/>
      <c r="C517" s="19"/>
      <c r="D517" s="36"/>
      <c r="E517" s="34"/>
      <c r="F517" s="18" t="e">
        <f t="shared" si="42"/>
        <v>#N/A</v>
      </c>
      <c r="G517" s="22"/>
      <c r="H517" s="21"/>
      <c r="I517" s="18" t="e">
        <f t="shared" ca="1" si="43"/>
        <v>#REF!</v>
      </c>
      <c r="J517" s="18" t="e">
        <f t="shared" ca="1" si="44"/>
        <v>#REF!</v>
      </c>
      <c r="K517" s="18" t="e">
        <f t="shared" ca="1" si="45"/>
        <v>#REF!</v>
      </c>
      <c r="L517" s="23" t="e">
        <f t="shared" ca="1" si="46"/>
        <v>#REF!</v>
      </c>
      <c r="S517" s="23" t="e">
        <f ca="1">VLOOKUP(inscript!A517,INDIRECT(CONCATENATE("'c",G517,"'!E:G")),3,0)</f>
        <v>#REF!</v>
      </c>
    </row>
    <row r="518" spans="1:19" ht="15" customHeight="1" x14ac:dyDescent="0.3">
      <c r="A518" s="18">
        <v>517</v>
      </c>
      <c r="B518" s="19"/>
      <c r="C518" s="19"/>
      <c r="D518" s="36"/>
      <c r="E518" s="34"/>
      <c r="F518" s="18" t="e">
        <f t="shared" si="42"/>
        <v>#N/A</v>
      </c>
      <c r="G518" s="22"/>
      <c r="H518" s="21"/>
      <c r="I518" s="18" t="e">
        <f t="shared" ca="1" si="43"/>
        <v>#REF!</v>
      </c>
      <c r="J518" s="18" t="e">
        <f t="shared" ca="1" si="44"/>
        <v>#REF!</v>
      </c>
      <c r="K518" s="18" t="e">
        <f t="shared" ca="1" si="45"/>
        <v>#REF!</v>
      </c>
      <c r="L518" s="23" t="e">
        <f t="shared" ca="1" si="46"/>
        <v>#REF!</v>
      </c>
      <c r="S518" s="23" t="e">
        <f ca="1">VLOOKUP(inscript!A518,INDIRECT(CONCATENATE("'c",G518,"'!E:G")),3,0)</f>
        <v>#REF!</v>
      </c>
    </row>
    <row r="519" spans="1:19" ht="15" customHeight="1" x14ac:dyDescent="0.3">
      <c r="A519" s="18">
        <v>518</v>
      </c>
      <c r="B519" s="35"/>
      <c r="C519" s="35"/>
      <c r="D519" s="36"/>
      <c r="E519" s="34"/>
      <c r="F519" s="18" t="e">
        <f t="shared" si="42"/>
        <v>#N/A</v>
      </c>
      <c r="G519" s="22"/>
      <c r="H519" s="21"/>
      <c r="I519" s="18" t="e">
        <f t="shared" ca="1" si="43"/>
        <v>#REF!</v>
      </c>
      <c r="J519" s="18" t="e">
        <f t="shared" ca="1" si="44"/>
        <v>#REF!</v>
      </c>
      <c r="K519" s="18" t="e">
        <f t="shared" ca="1" si="45"/>
        <v>#REF!</v>
      </c>
      <c r="L519" s="23" t="e">
        <f t="shared" ca="1" si="46"/>
        <v>#REF!</v>
      </c>
      <c r="S519" s="23" t="e">
        <f ca="1">VLOOKUP(inscript!A519,INDIRECT(CONCATENATE("'c",G519,"'!E:G")),3,0)</f>
        <v>#REF!</v>
      </c>
    </row>
    <row r="520" spans="1:19" ht="15" customHeight="1" x14ac:dyDescent="0.3">
      <c r="A520" s="18">
        <v>519</v>
      </c>
      <c r="B520" s="19"/>
      <c r="C520" s="19"/>
      <c r="D520" s="20"/>
      <c r="E520" s="34"/>
      <c r="F520" s="18" t="e">
        <f t="shared" si="42"/>
        <v>#N/A</v>
      </c>
      <c r="G520" s="22"/>
      <c r="H520" s="21"/>
      <c r="I520" s="18" t="e">
        <f t="shared" ca="1" si="43"/>
        <v>#REF!</v>
      </c>
      <c r="J520" s="18" t="e">
        <f t="shared" ca="1" si="44"/>
        <v>#REF!</v>
      </c>
      <c r="K520" s="18" t="e">
        <f t="shared" ca="1" si="45"/>
        <v>#REF!</v>
      </c>
      <c r="L520" s="23" t="e">
        <f t="shared" ca="1" si="46"/>
        <v>#REF!</v>
      </c>
      <c r="S520" s="23" t="e">
        <f ca="1">VLOOKUP(inscript!A520,INDIRECT(CONCATENATE("'c",G520,"'!E:G")),3,0)</f>
        <v>#REF!</v>
      </c>
    </row>
    <row r="521" spans="1:19" ht="15" customHeight="1" x14ac:dyDescent="0.3">
      <c r="A521" s="18"/>
      <c r="B521" s="19"/>
      <c r="C521" s="19"/>
      <c r="D521" s="20"/>
      <c r="E521" s="34"/>
      <c r="F521" s="38" t="e">
        <f t="shared" si="42"/>
        <v>#N/A</v>
      </c>
      <c r="G521" s="22"/>
      <c r="H521" s="21"/>
      <c r="I521" s="18" t="e">
        <f t="shared" ca="1" si="43"/>
        <v>#REF!</v>
      </c>
      <c r="J521" s="18" t="e">
        <f t="shared" ca="1" si="44"/>
        <v>#REF!</v>
      </c>
      <c r="K521" s="18" t="e">
        <f t="shared" ca="1" si="45"/>
        <v>#REF!</v>
      </c>
      <c r="L521" s="23" t="e">
        <f t="shared" ca="1" si="46"/>
        <v>#REF!</v>
      </c>
      <c r="S521" s="23" t="e">
        <f ca="1">VLOOKUP(inscript!A521,INDIRECT(CONCATENATE("'c",G521,"'!E:G")),3,0)</f>
        <v>#REF!</v>
      </c>
    </row>
    <row r="522" spans="1:19" ht="15" customHeight="1" x14ac:dyDescent="0.3">
      <c r="A522" s="18"/>
      <c r="B522" s="19"/>
      <c r="C522" s="30"/>
      <c r="D522" s="20"/>
      <c r="E522" s="34"/>
      <c r="F522" s="38" t="e">
        <f t="shared" si="42"/>
        <v>#N/A</v>
      </c>
      <c r="G522" s="22"/>
      <c r="H522" s="21"/>
      <c r="I522" s="18" t="e">
        <f t="shared" ca="1" si="43"/>
        <v>#REF!</v>
      </c>
      <c r="J522" s="18" t="e">
        <f t="shared" ca="1" si="44"/>
        <v>#REF!</v>
      </c>
      <c r="K522" s="18" t="e">
        <f t="shared" ca="1" si="45"/>
        <v>#REF!</v>
      </c>
      <c r="L522" s="23" t="e">
        <f t="shared" ca="1" si="46"/>
        <v>#REF!</v>
      </c>
      <c r="S522" s="23" t="e">
        <f ca="1">VLOOKUP(inscript!A522,INDIRECT(CONCATENATE("'c",G522,"'!E:G")),3,0)</f>
        <v>#REF!</v>
      </c>
    </row>
    <row r="523" spans="1:19" ht="15" customHeight="1" x14ac:dyDescent="0.3">
      <c r="A523" s="18"/>
      <c r="B523" s="35"/>
      <c r="C523" s="35"/>
      <c r="D523" s="36"/>
      <c r="E523" s="34"/>
      <c r="F523" s="38" t="e">
        <f t="shared" si="42"/>
        <v>#N/A</v>
      </c>
      <c r="G523" s="22"/>
      <c r="H523" s="21"/>
      <c r="I523" s="18" t="e">
        <f t="shared" ca="1" si="43"/>
        <v>#REF!</v>
      </c>
      <c r="J523" s="18" t="e">
        <f t="shared" ca="1" si="44"/>
        <v>#REF!</v>
      </c>
      <c r="K523" s="18" t="e">
        <f t="shared" ca="1" si="45"/>
        <v>#REF!</v>
      </c>
      <c r="L523" s="23" t="e">
        <f t="shared" ca="1" si="46"/>
        <v>#REF!</v>
      </c>
      <c r="S523" s="23" t="e">
        <f ca="1">VLOOKUP(inscript!A523,INDIRECT(CONCATENATE("'c",G523,"'!E:G")),3,0)</f>
        <v>#REF!</v>
      </c>
    </row>
    <row r="524" spans="1:19" ht="15" customHeight="1" x14ac:dyDescent="0.3">
      <c r="A524" s="18"/>
      <c r="B524" s="35"/>
      <c r="C524" s="35"/>
      <c r="D524" s="36"/>
      <c r="E524" s="34"/>
      <c r="F524" s="38" t="e">
        <f t="shared" si="42"/>
        <v>#N/A</v>
      </c>
      <c r="G524" s="22"/>
      <c r="H524" s="21"/>
      <c r="I524" s="18" t="e">
        <f t="shared" ca="1" si="43"/>
        <v>#REF!</v>
      </c>
      <c r="J524" s="18" t="e">
        <f t="shared" ca="1" si="44"/>
        <v>#REF!</v>
      </c>
      <c r="K524" s="18" t="e">
        <f t="shared" ca="1" si="45"/>
        <v>#REF!</v>
      </c>
      <c r="L524" s="23" t="e">
        <f t="shared" ca="1" si="46"/>
        <v>#REF!</v>
      </c>
      <c r="S524" s="23" t="e">
        <f ca="1">VLOOKUP(inscript!A524,INDIRECT(CONCATENATE("'c",G524,"'!E:G")),3,0)</f>
        <v>#REF!</v>
      </c>
    </row>
    <row r="525" spans="1:19" ht="15" customHeight="1" x14ac:dyDescent="0.3">
      <c r="A525" s="18"/>
      <c r="B525" s="35"/>
      <c r="C525" s="35"/>
      <c r="D525" s="36"/>
      <c r="E525" s="34"/>
      <c r="F525" s="38" t="e">
        <f t="shared" si="42"/>
        <v>#N/A</v>
      </c>
      <c r="G525" s="22"/>
      <c r="H525" s="21"/>
      <c r="I525" s="18" t="e">
        <f t="shared" ca="1" si="43"/>
        <v>#REF!</v>
      </c>
      <c r="J525" s="18" t="e">
        <f t="shared" ca="1" si="44"/>
        <v>#REF!</v>
      </c>
      <c r="K525" s="18" t="e">
        <f t="shared" ca="1" si="45"/>
        <v>#REF!</v>
      </c>
      <c r="L525" s="23" t="e">
        <f t="shared" ca="1" si="46"/>
        <v>#REF!</v>
      </c>
      <c r="S525" s="23" t="e">
        <f ca="1">VLOOKUP(inscript!A525,INDIRECT(CONCATENATE("'c",G525,"'!E:G")),3,0)</f>
        <v>#REF!</v>
      </c>
    </row>
    <row r="526" spans="1:19" ht="15" customHeight="1" x14ac:dyDescent="0.3">
      <c r="A526" s="18"/>
      <c r="B526" s="35"/>
      <c r="C526" s="35"/>
      <c r="D526" s="36"/>
      <c r="E526" s="34"/>
      <c r="F526" s="38" t="e">
        <f t="shared" si="42"/>
        <v>#N/A</v>
      </c>
      <c r="G526" s="22"/>
      <c r="H526" s="21"/>
      <c r="I526" s="18" t="e">
        <f t="shared" ca="1" si="43"/>
        <v>#REF!</v>
      </c>
      <c r="J526" s="18" t="e">
        <f t="shared" ca="1" si="44"/>
        <v>#REF!</v>
      </c>
      <c r="K526" s="18" t="e">
        <f t="shared" ca="1" si="45"/>
        <v>#REF!</v>
      </c>
      <c r="L526" s="23" t="e">
        <f t="shared" ca="1" si="46"/>
        <v>#REF!</v>
      </c>
      <c r="S526" s="23" t="e">
        <f ca="1">VLOOKUP(inscript!A526,INDIRECT(CONCATENATE("'c",G526,"'!E:G")),3,0)</f>
        <v>#REF!</v>
      </c>
    </row>
    <row r="527" spans="1:19" ht="15" customHeight="1" x14ac:dyDescent="0.3">
      <c r="A527" s="18"/>
      <c r="B527" s="35"/>
      <c r="C527" s="35"/>
      <c r="D527" s="36"/>
      <c r="E527" s="34"/>
      <c r="F527" s="38" t="e">
        <f t="shared" si="42"/>
        <v>#N/A</v>
      </c>
      <c r="G527" s="22"/>
      <c r="H527" s="21"/>
      <c r="I527" s="18" t="e">
        <f t="shared" ca="1" si="43"/>
        <v>#REF!</v>
      </c>
      <c r="J527" s="18" t="e">
        <f t="shared" ca="1" si="44"/>
        <v>#REF!</v>
      </c>
      <c r="K527" s="18" t="e">
        <f t="shared" ca="1" si="45"/>
        <v>#REF!</v>
      </c>
      <c r="L527" s="23" t="e">
        <f t="shared" ca="1" si="46"/>
        <v>#REF!</v>
      </c>
      <c r="S527" s="23" t="e">
        <f ca="1">VLOOKUP(inscript!A527,INDIRECT(CONCATENATE("'c",G527,"'!E:G")),3,0)</f>
        <v>#REF!</v>
      </c>
    </row>
    <row r="528" spans="1:19" ht="15" customHeight="1" x14ac:dyDescent="0.3">
      <c r="A528" s="18"/>
      <c r="B528" s="35"/>
      <c r="C528" s="35"/>
      <c r="D528" s="36"/>
      <c r="E528" s="34"/>
      <c r="F528" s="38" t="e">
        <f t="shared" si="42"/>
        <v>#N/A</v>
      </c>
      <c r="G528" s="22"/>
      <c r="H528" s="21"/>
      <c r="I528" s="18" t="e">
        <f t="shared" ca="1" si="43"/>
        <v>#REF!</v>
      </c>
      <c r="J528" s="18" t="e">
        <f t="shared" ca="1" si="44"/>
        <v>#REF!</v>
      </c>
      <c r="K528" s="18" t="e">
        <f t="shared" ca="1" si="45"/>
        <v>#REF!</v>
      </c>
      <c r="L528" s="23" t="e">
        <f t="shared" ca="1" si="46"/>
        <v>#REF!</v>
      </c>
      <c r="S528" s="23" t="e">
        <f ca="1">VLOOKUP(inscript!A528,INDIRECT(CONCATENATE("'c",G528,"'!E:G")),3,0)</f>
        <v>#REF!</v>
      </c>
    </row>
    <row r="529" spans="1:19" ht="15" customHeight="1" x14ac:dyDescent="0.3">
      <c r="A529" s="18"/>
      <c r="B529" s="35"/>
      <c r="C529" s="35"/>
      <c r="D529" s="36"/>
      <c r="E529" s="34"/>
      <c r="F529" s="38" t="e">
        <f t="shared" si="42"/>
        <v>#N/A</v>
      </c>
      <c r="G529" s="22"/>
      <c r="H529" s="21"/>
      <c r="I529" s="18" t="e">
        <f t="shared" ca="1" si="43"/>
        <v>#REF!</v>
      </c>
      <c r="J529" s="18" t="e">
        <f t="shared" ca="1" si="44"/>
        <v>#REF!</v>
      </c>
      <c r="K529" s="18" t="e">
        <f t="shared" ca="1" si="45"/>
        <v>#REF!</v>
      </c>
      <c r="L529" s="23" t="e">
        <f t="shared" ca="1" si="46"/>
        <v>#REF!</v>
      </c>
      <c r="S529" s="23" t="e">
        <f ca="1">VLOOKUP(inscript!A529,INDIRECT(CONCATENATE("'c",G529,"'!E:G")),3,0)</f>
        <v>#REF!</v>
      </c>
    </row>
    <row r="530" spans="1:19" ht="15" customHeight="1" x14ac:dyDescent="0.3">
      <c r="A530" s="18"/>
      <c r="B530" s="35"/>
      <c r="C530" s="35"/>
      <c r="D530" s="36"/>
      <c r="E530" s="34"/>
      <c r="F530" s="38" t="e">
        <f t="shared" si="42"/>
        <v>#N/A</v>
      </c>
      <c r="G530" s="22"/>
      <c r="H530" s="21"/>
      <c r="I530" s="18" t="e">
        <f t="shared" ca="1" si="43"/>
        <v>#REF!</v>
      </c>
      <c r="J530" s="18" t="e">
        <f t="shared" ca="1" si="44"/>
        <v>#REF!</v>
      </c>
      <c r="K530" s="18" t="e">
        <f t="shared" ca="1" si="45"/>
        <v>#REF!</v>
      </c>
      <c r="L530" s="23" t="e">
        <f t="shared" ca="1" si="46"/>
        <v>#REF!</v>
      </c>
      <c r="S530" s="23" t="e">
        <f ca="1">VLOOKUP(inscript!A530,INDIRECT(CONCATENATE("'c",G530,"'!E:G")),3,0)</f>
        <v>#REF!</v>
      </c>
    </row>
    <row r="531" spans="1:19" ht="15" customHeight="1" x14ac:dyDescent="0.3">
      <c r="A531" s="18"/>
      <c r="B531" s="35"/>
      <c r="C531" s="35"/>
      <c r="D531" s="36"/>
      <c r="E531" s="34"/>
      <c r="F531" s="38" t="e">
        <f t="shared" si="42"/>
        <v>#N/A</v>
      </c>
      <c r="G531" s="22"/>
      <c r="H531" s="21"/>
      <c r="I531" s="18" t="e">
        <f t="shared" ca="1" si="43"/>
        <v>#REF!</v>
      </c>
      <c r="J531" s="18" t="e">
        <f t="shared" ca="1" si="44"/>
        <v>#REF!</v>
      </c>
      <c r="K531" s="18" t="e">
        <f t="shared" ca="1" si="45"/>
        <v>#REF!</v>
      </c>
      <c r="L531" s="23" t="e">
        <f t="shared" ca="1" si="46"/>
        <v>#REF!</v>
      </c>
      <c r="S531" s="23" t="e">
        <f ca="1">VLOOKUP(inscript!A531,INDIRECT(CONCATENATE("'c",G531,"'!E:G")),3,0)</f>
        <v>#REF!</v>
      </c>
    </row>
    <row r="532" spans="1:19" ht="15" customHeight="1" x14ac:dyDescent="0.3">
      <c r="A532" s="18"/>
      <c r="B532" s="35"/>
      <c r="C532" s="37"/>
      <c r="D532" s="36"/>
      <c r="E532" s="34"/>
      <c r="F532" s="38" t="e">
        <f t="shared" si="42"/>
        <v>#N/A</v>
      </c>
      <c r="G532" s="22"/>
      <c r="H532" s="21"/>
      <c r="I532" s="18" t="e">
        <f t="shared" ca="1" si="43"/>
        <v>#REF!</v>
      </c>
      <c r="J532" s="18" t="e">
        <f t="shared" ca="1" si="44"/>
        <v>#REF!</v>
      </c>
      <c r="K532" s="18" t="e">
        <f t="shared" ca="1" si="45"/>
        <v>#REF!</v>
      </c>
      <c r="L532" s="23" t="e">
        <f t="shared" ca="1" si="46"/>
        <v>#REF!</v>
      </c>
      <c r="S532" s="23" t="e">
        <f ca="1">VLOOKUP(inscript!A532,INDIRECT(CONCATENATE("'c",G532,"'!E:G")),3,0)</f>
        <v>#REF!</v>
      </c>
    </row>
    <row r="533" spans="1:19" ht="15" customHeight="1" x14ac:dyDescent="0.3">
      <c r="A533" s="18"/>
      <c r="B533" s="35"/>
      <c r="C533" s="37"/>
      <c r="D533" s="36"/>
      <c r="E533" s="34"/>
      <c r="F533" s="38" t="e">
        <f t="shared" si="42"/>
        <v>#N/A</v>
      </c>
      <c r="G533" s="22"/>
      <c r="H533" s="21"/>
      <c r="I533" s="18" t="e">
        <f t="shared" ca="1" si="43"/>
        <v>#REF!</v>
      </c>
      <c r="J533" s="18" t="e">
        <f t="shared" ca="1" si="44"/>
        <v>#REF!</v>
      </c>
      <c r="K533" s="18" t="e">
        <f t="shared" ca="1" si="45"/>
        <v>#REF!</v>
      </c>
      <c r="L533" s="23" t="e">
        <f t="shared" ca="1" si="46"/>
        <v>#REF!</v>
      </c>
      <c r="S533" s="23" t="e">
        <f ca="1">VLOOKUP(inscript!A533,INDIRECT(CONCATENATE("'c",G533,"'!E:G")),3,0)</f>
        <v>#REF!</v>
      </c>
    </row>
    <row r="534" spans="1:19" ht="15" customHeight="1" x14ac:dyDescent="0.3">
      <c r="A534" s="18"/>
      <c r="B534" s="35"/>
      <c r="C534" s="37"/>
      <c r="D534" s="36"/>
      <c r="E534" s="34"/>
      <c r="F534" s="38" t="e">
        <f t="shared" si="42"/>
        <v>#N/A</v>
      </c>
      <c r="G534" s="22"/>
      <c r="H534" s="21"/>
      <c r="I534" s="18" t="e">
        <f t="shared" ca="1" si="43"/>
        <v>#REF!</v>
      </c>
      <c r="J534" s="18" t="e">
        <f t="shared" ca="1" si="44"/>
        <v>#REF!</v>
      </c>
      <c r="K534" s="18" t="e">
        <f t="shared" ca="1" si="45"/>
        <v>#REF!</v>
      </c>
      <c r="L534" s="23" t="e">
        <f t="shared" ca="1" si="46"/>
        <v>#REF!</v>
      </c>
      <c r="S534" s="23" t="e">
        <f ca="1">VLOOKUP(inscript!A534,INDIRECT(CONCATENATE("'c",G534,"'!E:G")),3,0)</f>
        <v>#REF!</v>
      </c>
    </row>
    <row r="535" spans="1:19" ht="15" customHeight="1" x14ac:dyDescent="0.3">
      <c r="A535" s="18"/>
      <c r="B535" s="35"/>
      <c r="C535" s="37"/>
      <c r="D535" s="36"/>
      <c r="E535" s="34"/>
      <c r="F535" s="38" t="e">
        <f t="shared" si="42"/>
        <v>#N/A</v>
      </c>
      <c r="G535" s="22"/>
      <c r="H535" s="21"/>
      <c r="I535" s="18" t="e">
        <f t="shared" ca="1" si="43"/>
        <v>#REF!</v>
      </c>
      <c r="J535" s="18" t="e">
        <f t="shared" ca="1" si="44"/>
        <v>#REF!</v>
      </c>
      <c r="K535" s="18" t="e">
        <f t="shared" ca="1" si="45"/>
        <v>#REF!</v>
      </c>
      <c r="L535" s="23" t="e">
        <f t="shared" ca="1" si="46"/>
        <v>#REF!</v>
      </c>
      <c r="S535" s="23" t="e">
        <f ca="1">VLOOKUP(inscript!A535,INDIRECT(CONCATENATE("'c",G535,"'!E:G")),3,0)</f>
        <v>#REF!</v>
      </c>
    </row>
    <row r="536" spans="1:19" ht="15" customHeight="1" x14ac:dyDescent="0.3">
      <c r="A536" s="18"/>
      <c r="B536" s="35"/>
      <c r="C536" s="37"/>
      <c r="D536" s="36"/>
      <c r="E536" s="34"/>
      <c r="F536" s="38" t="e">
        <f t="shared" si="42"/>
        <v>#N/A</v>
      </c>
      <c r="G536" s="22"/>
      <c r="H536" s="21"/>
      <c r="I536" s="18" t="e">
        <f t="shared" ca="1" si="43"/>
        <v>#REF!</v>
      </c>
      <c r="J536" s="18" t="e">
        <f t="shared" ca="1" si="44"/>
        <v>#REF!</v>
      </c>
      <c r="K536" s="18" t="e">
        <f t="shared" ca="1" si="45"/>
        <v>#REF!</v>
      </c>
      <c r="L536" s="23" t="e">
        <f t="shared" ca="1" si="46"/>
        <v>#REF!</v>
      </c>
      <c r="S536" s="23" t="e">
        <f ca="1">VLOOKUP(inscript!A536,INDIRECT(CONCATENATE("'c",G536,"'!E:G")),3,0)</f>
        <v>#REF!</v>
      </c>
    </row>
    <row r="537" spans="1:19" ht="15" customHeight="1" x14ac:dyDescent="0.3">
      <c r="A537" s="18"/>
      <c r="B537" s="35"/>
      <c r="C537" s="37"/>
      <c r="D537" s="36"/>
      <c r="E537" s="34"/>
      <c r="F537" s="38" t="e">
        <f t="shared" si="42"/>
        <v>#N/A</v>
      </c>
      <c r="G537" s="22"/>
      <c r="H537" s="21"/>
      <c r="I537" s="18" t="e">
        <f t="shared" ca="1" si="43"/>
        <v>#REF!</v>
      </c>
      <c r="J537" s="18" t="e">
        <f t="shared" ca="1" si="44"/>
        <v>#REF!</v>
      </c>
      <c r="K537" s="18" t="e">
        <f t="shared" ca="1" si="45"/>
        <v>#REF!</v>
      </c>
      <c r="L537" s="23" t="e">
        <f t="shared" ca="1" si="46"/>
        <v>#REF!</v>
      </c>
      <c r="S537" s="23" t="e">
        <f ca="1">VLOOKUP(inscript!A537,INDIRECT(CONCATENATE("'c",G537,"'!E:G")),3,0)</f>
        <v>#REF!</v>
      </c>
    </row>
    <row r="538" spans="1:19" ht="15" customHeight="1" x14ac:dyDescent="0.3">
      <c r="A538" s="18"/>
      <c r="B538" s="35"/>
      <c r="C538" s="37"/>
      <c r="D538" s="36"/>
      <c r="E538" s="34"/>
      <c r="F538" s="38" t="e">
        <f t="shared" si="42"/>
        <v>#N/A</v>
      </c>
      <c r="G538" s="22"/>
      <c r="H538" s="21"/>
      <c r="I538" s="18" t="e">
        <f t="shared" ca="1" si="43"/>
        <v>#REF!</v>
      </c>
      <c r="J538" s="18" t="e">
        <f t="shared" ca="1" si="44"/>
        <v>#REF!</v>
      </c>
      <c r="K538" s="18" t="e">
        <f t="shared" ca="1" si="45"/>
        <v>#REF!</v>
      </c>
      <c r="L538" s="23" t="e">
        <f t="shared" ca="1" si="46"/>
        <v>#REF!</v>
      </c>
      <c r="S538" s="23" t="e">
        <f ca="1">VLOOKUP(inscript!A538,INDIRECT(CONCATENATE("'c",G538,"'!E:G")),3,0)</f>
        <v>#REF!</v>
      </c>
    </row>
    <row r="539" spans="1:19" ht="15" customHeight="1" x14ac:dyDescent="0.3">
      <c r="A539" s="18"/>
      <c r="B539" s="35"/>
      <c r="C539" s="37"/>
      <c r="D539" s="36"/>
      <c r="E539" s="34"/>
      <c r="F539" s="38" t="e">
        <f t="shared" si="42"/>
        <v>#N/A</v>
      </c>
      <c r="G539" s="22"/>
      <c r="H539" s="21"/>
      <c r="I539" s="18" t="e">
        <f t="shared" ca="1" si="43"/>
        <v>#REF!</v>
      </c>
      <c r="J539" s="18" t="e">
        <f t="shared" ca="1" si="44"/>
        <v>#REF!</v>
      </c>
      <c r="K539" s="18" t="e">
        <f t="shared" ca="1" si="45"/>
        <v>#REF!</v>
      </c>
      <c r="L539" s="23" t="e">
        <f t="shared" ca="1" si="46"/>
        <v>#REF!</v>
      </c>
      <c r="S539" s="23" t="e">
        <f ca="1">VLOOKUP(inscript!A539,INDIRECT(CONCATENATE("'c",G539,"'!E:G")),3,0)</f>
        <v>#REF!</v>
      </c>
    </row>
    <row r="540" spans="1:19" ht="15" customHeight="1" x14ac:dyDescent="0.3">
      <c r="A540" s="18"/>
      <c r="B540" s="35"/>
      <c r="C540" s="37"/>
      <c r="D540" s="36"/>
      <c r="E540" s="34"/>
      <c r="F540" s="38" t="e">
        <f t="shared" si="42"/>
        <v>#N/A</v>
      </c>
      <c r="G540" s="22"/>
      <c r="H540" s="21"/>
      <c r="I540" s="18" t="e">
        <f t="shared" ca="1" si="43"/>
        <v>#REF!</v>
      </c>
      <c r="J540" s="18" t="e">
        <f t="shared" ca="1" si="44"/>
        <v>#REF!</v>
      </c>
      <c r="K540" s="18" t="e">
        <f t="shared" ca="1" si="45"/>
        <v>#REF!</v>
      </c>
      <c r="L540" s="23" t="e">
        <f t="shared" ca="1" si="46"/>
        <v>#REF!</v>
      </c>
      <c r="S540" s="23" t="e">
        <f ca="1">VLOOKUP(inscript!A540,INDIRECT(CONCATENATE("'c",G540,"'!E:G")),3,0)</f>
        <v>#REF!</v>
      </c>
    </row>
    <row r="541" spans="1:19" ht="15" customHeight="1" x14ac:dyDescent="0.3">
      <c r="A541" s="18"/>
      <c r="B541" s="35"/>
      <c r="C541" s="37"/>
      <c r="D541" s="36"/>
      <c r="E541" s="34"/>
      <c r="F541" s="38" t="e">
        <f t="shared" si="42"/>
        <v>#N/A</v>
      </c>
      <c r="G541" s="22"/>
      <c r="H541" s="21"/>
      <c r="I541" s="18" t="e">
        <f t="shared" ca="1" si="43"/>
        <v>#REF!</v>
      </c>
      <c r="J541" s="18" t="e">
        <f t="shared" ca="1" si="44"/>
        <v>#REF!</v>
      </c>
      <c r="K541" s="18" t="e">
        <f t="shared" ca="1" si="45"/>
        <v>#REF!</v>
      </c>
      <c r="L541" s="23" t="e">
        <f t="shared" ca="1" si="46"/>
        <v>#REF!</v>
      </c>
      <c r="S541" s="23" t="e">
        <f ca="1">VLOOKUP(inscript!A541,INDIRECT(CONCATENATE("'c",G541,"'!E:G")),3,0)</f>
        <v>#REF!</v>
      </c>
    </row>
    <row r="542" spans="1:19" ht="15" customHeight="1" x14ac:dyDescent="0.3">
      <c r="A542" s="18"/>
      <c r="B542" s="35"/>
      <c r="C542" s="37"/>
      <c r="D542" s="36"/>
      <c r="E542" s="34"/>
      <c r="F542" s="38" t="e">
        <f t="shared" si="42"/>
        <v>#N/A</v>
      </c>
      <c r="G542" s="22"/>
      <c r="H542" s="21"/>
      <c r="I542" s="18" t="e">
        <f t="shared" ca="1" si="43"/>
        <v>#REF!</v>
      </c>
      <c r="J542" s="18" t="e">
        <f t="shared" ca="1" si="44"/>
        <v>#REF!</v>
      </c>
      <c r="K542" s="18" t="e">
        <f t="shared" ca="1" si="45"/>
        <v>#REF!</v>
      </c>
      <c r="L542" s="23" t="e">
        <f t="shared" ca="1" si="46"/>
        <v>#REF!</v>
      </c>
      <c r="S542" s="23" t="e">
        <f ca="1">VLOOKUP(inscript!A542,INDIRECT(CONCATENATE("'c",G542,"'!E:G")),3,0)</f>
        <v>#REF!</v>
      </c>
    </row>
    <row r="543" spans="1:19" ht="15" customHeight="1" x14ac:dyDescent="0.3">
      <c r="A543" s="18"/>
      <c r="B543" s="35"/>
      <c r="C543" s="37"/>
      <c r="D543" s="36"/>
      <c r="E543" s="34"/>
      <c r="F543" s="38" t="e">
        <f t="shared" si="42"/>
        <v>#N/A</v>
      </c>
      <c r="G543" s="22"/>
      <c r="H543" s="21"/>
      <c r="I543" s="18" t="e">
        <f t="shared" ca="1" si="43"/>
        <v>#REF!</v>
      </c>
      <c r="J543" s="18" t="e">
        <f t="shared" ca="1" si="44"/>
        <v>#REF!</v>
      </c>
      <c r="K543" s="18" t="e">
        <f t="shared" ca="1" si="45"/>
        <v>#REF!</v>
      </c>
      <c r="L543" s="23" t="e">
        <f t="shared" ca="1" si="46"/>
        <v>#REF!</v>
      </c>
      <c r="S543" s="23" t="e">
        <f ca="1">VLOOKUP(inscript!A543,INDIRECT(CONCATENATE("'c",G543,"'!E:G")),3,0)</f>
        <v>#REF!</v>
      </c>
    </row>
    <row r="544" spans="1:19" ht="15" customHeight="1" x14ac:dyDescent="0.3">
      <c r="A544" s="18"/>
      <c r="B544" s="35"/>
      <c r="C544" s="37"/>
      <c r="D544" s="36"/>
      <c r="E544" s="34"/>
      <c r="F544" s="38" t="e">
        <f t="shared" si="42"/>
        <v>#N/A</v>
      </c>
      <c r="G544" s="22"/>
      <c r="H544" s="21"/>
      <c r="I544" s="18" t="e">
        <f t="shared" ca="1" si="43"/>
        <v>#REF!</v>
      </c>
      <c r="J544" s="18" t="e">
        <f t="shared" ca="1" si="44"/>
        <v>#REF!</v>
      </c>
      <c r="K544" s="18" t="e">
        <f t="shared" ca="1" si="45"/>
        <v>#REF!</v>
      </c>
      <c r="L544" s="23" t="e">
        <f t="shared" ca="1" si="46"/>
        <v>#REF!</v>
      </c>
      <c r="S544" s="23" t="e">
        <f ca="1">VLOOKUP(inscript!A544,INDIRECT(CONCATENATE("'c",G544,"'!E:G")),3,0)</f>
        <v>#REF!</v>
      </c>
    </row>
    <row r="545" spans="1:19" ht="15" customHeight="1" x14ac:dyDescent="0.3">
      <c r="A545" s="18"/>
      <c r="B545" s="35"/>
      <c r="C545" s="37"/>
      <c r="D545" s="36"/>
      <c r="E545" s="34"/>
      <c r="F545" s="38" t="e">
        <f t="shared" si="42"/>
        <v>#N/A</v>
      </c>
      <c r="G545" s="22"/>
      <c r="H545" s="21"/>
      <c r="I545" s="18" t="e">
        <f t="shared" ca="1" si="43"/>
        <v>#REF!</v>
      </c>
      <c r="J545" s="18" t="e">
        <f t="shared" ca="1" si="44"/>
        <v>#REF!</v>
      </c>
      <c r="K545" s="18" t="e">
        <f t="shared" ca="1" si="45"/>
        <v>#REF!</v>
      </c>
      <c r="L545" s="23" t="e">
        <f t="shared" ca="1" si="46"/>
        <v>#REF!</v>
      </c>
      <c r="S545" s="23" t="e">
        <f ca="1">VLOOKUP(inscript!A545,INDIRECT(CONCATENATE("'c",G545,"'!E:G")),3,0)</f>
        <v>#REF!</v>
      </c>
    </row>
    <row r="546" spans="1:19" ht="15" customHeight="1" x14ac:dyDescent="0.3">
      <c r="A546" s="18"/>
      <c r="B546" s="35"/>
      <c r="C546" s="37"/>
      <c r="D546" s="36"/>
      <c r="E546" s="34"/>
      <c r="F546" s="38" t="e">
        <f t="shared" si="42"/>
        <v>#N/A</v>
      </c>
      <c r="G546" s="22"/>
      <c r="H546" s="21"/>
      <c r="I546" s="18" t="e">
        <f t="shared" ca="1" si="43"/>
        <v>#REF!</v>
      </c>
      <c r="J546" s="18" t="e">
        <f t="shared" ca="1" si="44"/>
        <v>#REF!</v>
      </c>
      <c r="K546" s="18" t="e">
        <f t="shared" ca="1" si="45"/>
        <v>#REF!</v>
      </c>
      <c r="L546" s="23" t="e">
        <f t="shared" ca="1" si="46"/>
        <v>#REF!</v>
      </c>
      <c r="S546" s="23" t="e">
        <f ca="1">VLOOKUP(inscript!A546,INDIRECT(CONCATENATE("'c",G546,"'!E:G")),3,0)</f>
        <v>#REF!</v>
      </c>
    </row>
    <row r="547" spans="1:19" ht="15" customHeight="1" x14ac:dyDescent="0.3">
      <c r="A547" s="18"/>
      <c r="B547" s="35"/>
      <c r="C547" s="37"/>
      <c r="D547" s="36"/>
      <c r="E547" s="34"/>
      <c r="F547" s="38" t="e">
        <f t="shared" si="42"/>
        <v>#N/A</v>
      </c>
      <c r="G547" s="22"/>
      <c r="H547" s="21"/>
      <c r="I547" s="18" t="e">
        <f t="shared" ca="1" si="43"/>
        <v>#REF!</v>
      </c>
      <c r="J547" s="18" t="e">
        <f t="shared" ca="1" si="44"/>
        <v>#REF!</v>
      </c>
      <c r="K547" s="18" t="e">
        <f t="shared" ca="1" si="45"/>
        <v>#REF!</v>
      </c>
      <c r="L547" s="23" t="e">
        <f t="shared" ca="1" si="46"/>
        <v>#REF!</v>
      </c>
      <c r="S547" s="23" t="e">
        <f ca="1">VLOOKUP(inscript!A547,INDIRECT(CONCATENATE("'c",G547,"'!E:G")),3,0)</f>
        <v>#REF!</v>
      </c>
    </row>
    <row r="548" spans="1:19" ht="15" customHeight="1" x14ac:dyDescent="0.3">
      <c r="A548" s="18"/>
      <c r="B548" s="35"/>
      <c r="C548" s="37"/>
      <c r="D548" s="36"/>
      <c r="E548" s="34"/>
      <c r="F548" s="38" t="e">
        <f t="shared" si="42"/>
        <v>#N/A</v>
      </c>
      <c r="G548" s="22"/>
      <c r="H548" s="21"/>
      <c r="I548" s="18" t="e">
        <f t="shared" ca="1" si="43"/>
        <v>#REF!</v>
      </c>
      <c r="J548" s="18" t="e">
        <f t="shared" ca="1" si="44"/>
        <v>#REF!</v>
      </c>
      <c r="K548" s="18" t="e">
        <f t="shared" ca="1" si="45"/>
        <v>#REF!</v>
      </c>
      <c r="L548" s="23" t="e">
        <f t="shared" ca="1" si="46"/>
        <v>#REF!</v>
      </c>
      <c r="S548" s="23" t="e">
        <f ca="1">VLOOKUP(inscript!A548,INDIRECT(CONCATENATE("'c",G548,"'!E:G")),3,0)</f>
        <v>#REF!</v>
      </c>
    </row>
    <row r="549" spans="1:19" ht="15" customHeight="1" x14ac:dyDescent="0.3">
      <c r="A549" s="18"/>
      <c r="B549" s="35"/>
      <c r="C549" s="37"/>
      <c r="D549" s="36"/>
      <c r="E549" s="34"/>
      <c r="F549" s="38" t="e">
        <f t="shared" si="42"/>
        <v>#N/A</v>
      </c>
      <c r="G549" s="22"/>
      <c r="H549" s="21"/>
      <c r="I549" s="18" t="e">
        <f t="shared" ca="1" si="43"/>
        <v>#REF!</v>
      </c>
      <c r="J549" s="18" t="e">
        <f t="shared" ca="1" si="44"/>
        <v>#REF!</v>
      </c>
      <c r="K549" s="18" t="e">
        <f t="shared" ca="1" si="45"/>
        <v>#REF!</v>
      </c>
      <c r="L549" s="23" t="e">
        <f t="shared" ca="1" si="46"/>
        <v>#REF!</v>
      </c>
      <c r="S549" s="23" t="e">
        <f ca="1">VLOOKUP(inscript!A549,INDIRECT(CONCATENATE("'c",G549,"'!E:G")),3,0)</f>
        <v>#REF!</v>
      </c>
    </row>
    <row r="550" spans="1:19" ht="15" customHeight="1" x14ac:dyDescent="0.3">
      <c r="A550" s="18"/>
      <c r="B550" s="35"/>
      <c r="C550" s="37"/>
      <c r="D550" s="36"/>
      <c r="E550" s="34"/>
      <c r="F550" s="38" t="e">
        <f t="shared" si="42"/>
        <v>#N/A</v>
      </c>
      <c r="G550" s="22"/>
      <c r="H550" s="21"/>
      <c r="I550" s="18" t="e">
        <f t="shared" ca="1" si="43"/>
        <v>#REF!</v>
      </c>
      <c r="J550" s="18" t="e">
        <f t="shared" ca="1" si="44"/>
        <v>#REF!</v>
      </c>
      <c r="K550" s="18" t="e">
        <f t="shared" ca="1" si="45"/>
        <v>#REF!</v>
      </c>
      <c r="L550" s="23" t="e">
        <f t="shared" ca="1" si="46"/>
        <v>#REF!</v>
      </c>
      <c r="S550" s="23" t="e">
        <f ca="1">VLOOKUP(inscript!A550,INDIRECT(CONCATENATE("'c",G550,"'!E:G")),3,0)</f>
        <v>#REF!</v>
      </c>
    </row>
    <row r="551" spans="1:19" ht="15" customHeight="1" x14ac:dyDescent="0.3">
      <c r="A551" s="18"/>
      <c r="B551" s="35"/>
      <c r="C551" s="37"/>
      <c r="D551" s="36"/>
      <c r="E551" s="34"/>
      <c r="F551" s="38" t="e">
        <f t="shared" si="42"/>
        <v>#N/A</v>
      </c>
      <c r="G551" s="22"/>
      <c r="H551" s="21"/>
      <c r="I551" s="18" t="e">
        <f t="shared" ca="1" si="43"/>
        <v>#REF!</v>
      </c>
      <c r="J551" s="18" t="e">
        <f t="shared" ca="1" si="44"/>
        <v>#REF!</v>
      </c>
      <c r="K551" s="18" t="e">
        <f t="shared" ca="1" si="45"/>
        <v>#REF!</v>
      </c>
      <c r="L551" s="23" t="e">
        <f t="shared" ca="1" si="46"/>
        <v>#REF!</v>
      </c>
      <c r="S551" s="23" t="e">
        <f ca="1">VLOOKUP(inscript!A551,INDIRECT(CONCATENATE("'c",G551,"'!E:G")),3,0)</f>
        <v>#REF!</v>
      </c>
    </row>
    <row r="552" spans="1:19" ht="15" customHeight="1" x14ac:dyDescent="0.3">
      <c r="A552" s="18"/>
      <c r="B552" s="35"/>
      <c r="C552" s="37"/>
      <c r="D552" s="36"/>
      <c r="E552" s="34"/>
      <c r="F552" s="38" t="e">
        <f t="shared" si="42"/>
        <v>#N/A</v>
      </c>
      <c r="G552" s="22"/>
      <c r="H552" s="21"/>
      <c r="I552" s="18" t="e">
        <f t="shared" ca="1" si="43"/>
        <v>#REF!</v>
      </c>
      <c r="J552" s="18" t="e">
        <f t="shared" ca="1" si="44"/>
        <v>#REF!</v>
      </c>
      <c r="K552" s="18" t="e">
        <f t="shared" ca="1" si="45"/>
        <v>#REF!</v>
      </c>
      <c r="L552" s="23" t="e">
        <f t="shared" ca="1" si="46"/>
        <v>#REF!</v>
      </c>
      <c r="S552" s="23" t="e">
        <f ca="1">VLOOKUP(inscript!A552,INDIRECT(CONCATENATE("'c",G552,"'!E:G")),3,0)</f>
        <v>#REF!</v>
      </c>
    </row>
    <row r="553" spans="1:19" ht="15" customHeight="1" x14ac:dyDescent="0.3">
      <c r="A553" s="18"/>
      <c r="B553" s="35"/>
      <c r="C553" s="37"/>
      <c r="D553" s="36"/>
      <c r="E553" s="21"/>
      <c r="F553" s="38" t="e">
        <f t="shared" si="42"/>
        <v>#N/A</v>
      </c>
      <c r="G553" s="22"/>
      <c r="H553" s="21"/>
      <c r="I553" s="18" t="e">
        <f t="shared" ca="1" si="43"/>
        <v>#REF!</v>
      </c>
      <c r="J553" s="18" t="e">
        <f t="shared" ca="1" si="44"/>
        <v>#REF!</v>
      </c>
      <c r="K553" s="18" t="e">
        <f t="shared" ca="1" si="45"/>
        <v>#REF!</v>
      </c>
      <c r="L553" s="23" t="e">
        <f t="shared" ca="1" si="46"/>
        <v>#REF!</v>
      </c>
      <c r="S553" s="23" t="e">
        <f ca="1">VLOOKUP(inscript!A553,INDIRECT(CONCATENATE("'c",G553,"'!E:G")),3,0)</f>
        <v>#REF!</v>
      </c>
    </row>
    <row r="554" spans="1:19" ht="15" customHeight="1" x14ac:dyDescent="0.3">
      <c r="A554" s="18"/>
      <c r="B554" s="35"/>
      <c r="C554" s="35"/>
      <c r="D554" s="38"/>
      <c r="E554" s="38"/>
      <c r="F554" s="38" t="e">
        <f t="shared" si="42"/>
        <v>#N/A</v>
      </c>
      <c r="G554" s="22"/>
      <c r="H554" s="34"/>
      <c r="I554" s="18" t="e">
        <f t="shared" ca="1" si="43"/>
        <v>#REF!</v>
      </c>
      <c r="J554" s="18" t="e">
        <f t="shared" ca="1" si="44"/>
        <v>#REF!</v>
      </c>
      <c r="K554" s="18" t="e">
        <f t="shared" ca="1" si="45"/>
        <v>#REF!</v>
      </c>
      <c r="L554" s="23" t="e">
        <f t="shared" ca="1" si="46"/>
        <v>#REF!</v>
      </c>
      <c r="S554" s="23" t="e">
        <f ca="1">VLOOKUP(inscript!A554,INDIRECT(CONCATENATE("'c",G554,"'!E:G")),3,0)</f>
        <v>#REF!</v>
      </c>
    </row>
    <row r="555" spans="1:19" ht="15" customHeight="1" x14ac:dyDescent="0.3">
      <c r="A555" s="18"/>
      <c r="B555" s="35"/>
      <c r="C555" s="35"/>
      <c r="D555" s="38"/>
      <c r="E555" s="38"/>
      <c r="F555" s="38" t="e">
        <f t="shared" si="42"/>
        <v>#N/A</v>
      </c>
      <c r="G555" s="22"/>
      <c r="H555" s="34"/>
      <c r="I555" s="18" t="e">
        <f t="shared" ca="1" si="43"/>
        <v>#REF!</v>
      </c>
      <c r="J555" s="18" t="e">
        <f t="shared" ca="1" si="44"/>
        <v>#REF!</v>
      </c>
      <c r="K555" s="18" t="e">
        <f t="shared" ca="1" si="45"/>
        <v>#REF!</v>
      </c>
      <c r="L555" s="23" t="e">
        <f t="shared" ca="1" si="46"/>
        <v>#REF!</v>
      </c>
      <c r="S555" s="23" t="e">
        <f ca="1">VLOOKUP(inscript!A555,INDIRECT(CONCATENATE("'c",G555,"'!E:G")),3,0)</f>
        <v>#REF!</v>
      </c>
    </row>
    <row r="556" spans="1:19" ht="15" customHeight="1" x14ac:dyDescent="0.3">
      <c r="A556" s="18"/>
      <c r="B556" s="35"/>
      <c r="C556" s="35"/>
      <c r="D556" s="38"/>
      <c r="E556" s="38"/>
      <c r="F556" s="38" t="e">
        <f t="shared" si="42"/>
        <v>#N/A</v>
      </c>
      <c r="G556" s="22"/>
      <c r="H556" s="34"/>
      <c r="I556" s="18" t="e">
        <f t="shared" ca="1" si="43"/>
        <v>#REF!</v>
      </c>
      <c r="J556" s="18" t="e">
        <f t="shared" ca="1" si="44"/>
        <v>#REF!</v>
      </c>
      <c r="K556" s="18" t="e">
        <f t="shared" ca="1" si="45"/>
        <v>#REF!</v>
      </c>
      <c r="L556" s="23" t="e">
        <f t="shared" ca="1" si="46"/>
        <v>#REF!</v>
      </c>
      <c r="S556" s="23" t="e">
        <f ca="1">VLOOKUP(inscript!A556,INDIRECT(CONCATENATE("'c",G556,"'!E:G")),3,0)</f>
        <v>#REF!</v>
      </c>
    </row>
    <row r="557" spans="1:19" ht="15" customHeight="1" x14ac:dyDescent="0.3">
      <c r="A557" s="18"/>
      <c r="B557" s="35"/>
      <c r="C557" s="35"/>
      <c r="D557" s="38"/>
      <c r="E557" s="38"/>
      <c r="F557" s="38" t="e">
        <f t="shared" si="42"/>
        <v>#N/A</v>
      </c>
      <c r="G557" s="22"/>
      <c r="H557" s="34"/>
      <c r="I557" s="18" t="e">
        <f t="shared" ca="1" si="43"/>
        <v>#REF!</v>
      </c>
      <c r="J557" s="18" t="e">
        <f t="shared" ca="1" si="44"/>
        <v>#REF!</v>
      </c>
      <c r="K557" s="18" t="e">
        <f t="shared" ca="1" si="45"/>
        <v>#REF!</v>
      </c>
      <c r="L557" s="23" t="e">
        <f t="shared" ca="1" si="46"/>
        <v>#REF!</v>
      </c>
      <c r="S557" s="23" t="e">
        <f ca="1">VLOOKUP(inscript!A557,INDIRECT(CONCATENATE("'c",G557,"'!E:G")),3,0)</f>
        <v>#REF!</v>
      </c>
    </row>
    <row r="558" spans="1:19" ht="15" customHeight="1" x14ac:dyDescent="0.3">
      <c r="A558" s="18"/>
      <c r="B558" s="35"/>
      <c r="C558" s="35"/>
      <c r="D558" s="20"/>
      <c r="E558" s="34"/>
      <c r="F558" s="38" t="e">
        <f t="shared" si="42"/>
        <v>#N/A</v>
      </c>
      <c r="G558" s="22"/>
      <c r="H558" s="21"/>
      <c r="I558" s="18" t="e">
        <f t="shared" ca="1" si="43"/>
        <v>#REF!</v>
      </c>
      <c r="J558" s="39" t="e">
        <f t="shared" ca="1" si="44"/>
        <v>#REF!</v>
      </c>
      <c r="K558" s="39" t="e">
        <f t="shared" ca="1" si="45"/>
        <v>#REF!</v>
      </c>
      <c r="L558" s="23" t="e">
        <f t="shared" ca="1" si="46"/>
        <v>#REF!</v>
      </c>
      <c r="S558" s="23" t="e">
        <f ca="1">VLOOKUP(inscript!A558,INDIRECT(CONCATENATE("'c",G558,"'!E:G")),3,0)</f>
        <v>#REF!</v>
      </c>
    </row>
    <row r="559" spans="1:19" ht="15" customHeight="1" x14ac:dyDescent="0.3">
      <c r="A559" s="18"/>
      <c r="B559" s="35"/>
      <c r="C559" s="35"/>
      <c r="D559" s="20"/>
      <c r="E559" s="34"/>
      <c r="F559" s="38" t="e">
        <f t="shared" si="42"/>
        <v>#N/A</v>
      </c>
      <c r="G559" s="22"/>
      <c r="H559" s="21"/>
      <c r="I559" s="18" t="e">
        <f t="shared" ca="1" si="43"/>
        <v>#REF!</v>
      </c>
      <c r="J559" s="39" t="e">
        <f t="shared" ca="1" si="44"/>
        <v>#REF!</v>
      </c>
      <c r="K559" s="39" t="e">
        <f t="shared" ca="1" si="45"/>
        <v>#REF!</v>
      </c>
      <c r="L559" s="23" t="e">
        <f t="shared" ca="1" si="46"/>
        <v>#REF!</v>
      </c>
      <c r="S559" s="23" t="e">
        <f ca="1">VLOOKUP(inscript!A559,INDIRECT(CONCATENATE("'c",G559,"'!E:G")),3,0)</f>
        <v>#REF!</v>
      </c>
    </row>
    <row r="560" spans="1:19" ht="15" customHeight="1" x14ac:dyDescent="0.3">
      <c r="A560" s="18"/>
      <c r="B560" s="35"/>
      <c r="C560" s="35"/>
      <c r="D560" s="20"/>
      <c r="E560" s="34"/>
      <c r="F560" s="38" t="e">
        <f t="shared" si="42"/>
        <v>#N/A</v>
      </c>
      <c r="G560" s="22"/>
      <c r="H560" s="21"/>
      <c r="I560" s="18" t="e">
        <f t="shared" ca="1" si="43"/>
        <v>#REF!</v>
      </c>
      <c r="J560" s="39" t="e">
        <f t="shared" ca="1" si="44"/>
        <v>#REF!</v>
      </c>
      <c r="K560" s="39" t="e">
        <f t="shared" ca="1" si="45"/>
        <v>#REF!</v>
      </c>
      <c r="L560" s="23" t="e">
        <f t="shared" ca="1" si="46"/>
        <v>#REF!</v>
      </c>
      <c r="S560" s="23" t="e">
        <f ca="1">VLOOKUP(inscript!A560,INDIRECT(CONCATENATE("'c",G560,"'!E:G")),3,0)</f>
        <v>#REF!</v>
      </c>
    </row>
    <row r="561" spans="1:19" ht="15" customHeight="1" x14ac:dyDescent="0.3">
      <c r="A561" s="18"/>
      <c r="B561" s="19"/>
      <c r="C561" s="19"/>
      <c r="D561" s="20"/>
      <c r="E561" s="21"/>
      <c r="F561" s="38" t="e">
        <f t="shared" si="42"/>
        <v>#N/A</v>
      </c>
      <c r="G561" s="22"/>
      <c r="H561" s="21"/>
      <c r="I561" s="18" t="e">
        <f t="shared" ca="1" si="43"/>
        <v>#REF!</v>
      </c>
      <c r="J561" s="39" t="e">
        <f t="shared" ca="1" si="44"/>
        <v>#REF!</v>
      </c>
      <c r="K561" s="39" t="e">
        <f t="shared" ca="1" si="45"/>
        <v>#REF!</v>
      </c>
      <c r="L561" s="23" t="e">
        <f t="shared" ca="1" si="46"/>
        <v>#REF!</v>
      </c>
      <c r="S561" s="23" t="e">
        <f ca="1">VLOOKUP(inscript!A561,INDIRECT(CONCATENATE("'c",G561,"'!E:G")),3,0)</f>
        <v>#REF!</v>
      </c>
    </row>
    <row r="562" spans="1:19" ht="15" customHeight="1" x14ac:dyDescent="0.3">
      <c r="A562" s="18"/>
      <c r="B562" s="19"/>
      <c r="C562" s="19"/>
      <c r="D562" s="20"/>
      <c r="E562" s="21"/>
      <c r="F562" s="38" t="e">
        <f t="shared" si="42"/>
        <v>#N/A</v>
      </c>
      <c r="G562" s="22"/>
      <c r="H562" s="21"/>
      <c r="I562" s="18" t="e">
        <f t="shared" ca="1" si="43"/>
        <v>#REF!</v>
      </c>
      <c r="J562" s="39" t="e">
        <f t="shared" ca="1" si="44"/>
        <v>#REF!</v>
      </c>
      <c r="K562" s="39" t="e">
        <f t="shared" ca="1" si="45"/>
        <v>#REF!</v>
      </c>
      <c r="L562" s="23" t="e">
        <f t="shared" ca="1" si="46"/>
        <v>#REF!</v>
      </c>
      <c r="S562" s="23" t="e">
        <f ca="1">VLOOKUP(inscript!A562,INDIRECT(CONCATENATE("'c",G562,"'!E:G")),3,0)</f>
        <v>#REF!</v>
      </c>
    </row>
    <row r="563" spans="1:19" ht="15" customHeight="1" x14ac:dyDescent="0.3">
      <c r="A563" s="18"/>
      <c r="B563" s="19"/>
      <c r="C563" s="19"/>
      <c r="D563" s="20"/>
      <c r="E563" s="21"/>
      <c r="F563" s="38" t="e">
        <f t="shared" si="42"/>
        <v>#N/A</v>
      </c>
      <c r="G563" s="22"/>
      <c r="H563" s="21"/>
      <c r="I563" s="18" t="e">
        <f t="shared" ca="1" si="43"/>
        <v>#REF!</v>
      </c>
      <c r="J563" s="39" t="e">
        <f t="shared" ca="1" si="44"/>
        <v>#REF!</v>
      </c>
      <c r="K563" s="39" t="e">
        <f t="shared" ca="1" si="45"/>
        <v>#REF!</v>
      </c>
      <c r="L563" s="23" t="e">
        <f t="shared" ca="1" si="46"/>
        <v>#REF!</v>
      </c>
      <c r="S563" s="23" t="e">
        <f ca="1">VLOOKUP(inscript!A563,INDIRECT(CONCATENATE("'c",G563,"'!E:G")),3,0)</f>
        <v>#REF!</v>
      </c>
    </row>
    <row r="564" spans="1:19" ht="15" customHeight="1" x14ac:dyDescent="0.3">
      <c r="A564" s="18"/>
      <c r="B564" s="19"/>
      <c r="C564" s="19"/>
      <c r="D564" s="20"/>
      <c r="E564" s="21"/>
      <c r="F564" s="38" t="e">
        <f t="shared" si="42"/>
        <v>#N/A</v>
      </c>
      <c r="G564" s="22"/>
      <c r="H564" s="21"/>
      <c r="I564" s="18" t="e">
        <f t="shared" ca="1" si="43"/>
        <v>#REF!</v>
      </c>
      <c r="J564" s="39" t="e">
        <f t="shared" ca="1" si="44"/>
        <v>#REF!</v>
      </c>
      <c r="K564" s="39" t="e">
        <f t="shared" ca="1" si="45"/>
        <v>#REF!</v>
      </c>
      <c r="L564" s="23" t="e">
        <f t="shared" ca="1" si="46"/>
        <v>#REF!</v>
      </c>
      <c r="S564" s="23" t="e">
        <f ca="1">VLOOKUP(inscript!A564,INDIRECT(CONCATENATE("'c",G564,"'!E:G")),3,0)</f>
        <v>#REF!</v>
      </c>
    </row>
    <row r="565" spans="1:19" ht="15" customHeight="1" x14ac:dyDescent="0.3">
      <c r="A565" s="18"/>
      <c r="B565" s="19"/>
      <c r="C565" s="19"/>
      <c r="D565" s="20"/>
      <c r="E565" s="21"/>
      <c r="F565" s="38" t="e">
        <f t="shared" si="42"/>
        <v>#N/A</v>
      </c>
      <c r="G565" s="22"/>
      <c r="H565" s="21"/>
      <c r="I565" s="18" t="e">
        <f t="shared" ca="1" si="43"/>
        <v>#REF!</v>
      </c>
      <c r="J565" s="39" t="e">
        <f t="shared" ca="1" si="44"/>
        <v>#REF!</v>
      </c>
      <c r="K565" s="39" t="e">
        <f t="shared" ca="1" si="45"/>
        <v>#REF!</v>
      </c>
      <c r="L565" s="23" t="e">
        <f t="shared" ca="1" si="46"/>
        <v>#REF!</v>
      </c>
      <c r="S565" s="23" t="e">
        <f ca="1">VLOOKUP(inscript!A565,INDIRECT(CONCATENATE("'c",G565,"'!E:G")),3,0)</f>
        <v>#REF!</v>
      </c>
    </row>
    <row r="566" spans="1:19" ht="15" customHeight="1" x14ac:dyDescent="0.3">
      <c r="A566" s="18"/>
      <c r="B566" s="19"/>
      <c r="C566" s="19"/>
      <c r="D566" s="20"/>
      <c r="E566" s="21"/>
      <c r="F566" s="38" t="e">
        <f t="shared" si="42"/>
        <v>#N/A</v>
      </c>
      <c r="G566" s="22"/>
      <c r="H566" s="21"/>
      <c r="I566" s="18" t="e">
        <f t="shared" ca="1" si="43"/>
        <v>#REF!</v>
      </c>
      <c r="J566" s="39" t="e">
        <f t="shared" ca="1" si="44"/>
        <v>#REF!</v>
      </c>
      <c r="K566" s="39" t="e">
        <f t="shared" ca="1" si="45"/>
        <v>#REF!</v>
      </c>
      <c r="L566" s="23" t="e">
        <f t="shared" ca="1" si="46"/>
        <v>#REF!</v>
      </c>
      <c r="S566" s="23" t="e">
        <f ca="1">VLOOKUP(inscript!A566,INDIRECT(CONCATENATE("'c",G566,"'!E:G")),3,0)</f>
        <v>#REF!</v>
      </c>
    </row>
    <row r="567" spans="1:19" ht="15" customHeight="1" x14ac:dyDescent="0.3">
      <c r="A567" s="18"/>
      <c r="B567" s="19"/>
      <c r="C567" s="19"/>
      <c r="D567" s="20"/>
      <c r="E567" s="21"/>
      <c r="F567" s="38" t="e">
        <f t="shared" si="42"/>
        <v>#N/A</v>
      </c>
      <c r="G567" s="22"/>
      <c r="H567" s="21"/>
      <c r="I567" s="18" t="e">
        <f t="shared" ca="1" si="43"/>
        <v>#REF!</v>
      </c>
      <c r="J567" s="39" t="e">
        <f t="shared" ca="1" si="44"/>
        <v>#REF!</v>
      </c>
      <c r="K567" s="39" t="e">
        <f t="shared" ca="1" si="45"/>
        <v>#REF!</v>
      </c>
      <c r="L567" s="23" t="e">
        <f t="shared" ca="1" si="46"/>
        <v>#REF!</v>
      </c>
      <c r="S567" s="23" t="e">
        <f ca="1">VLOOKUP(inscript!A567,INDIRECT(CONCATENATE("'c",G567,"'!E:G")),3,0)</f>
        <v>#REF!</v>
      </c>
    </row>
    <row r="568" spans="1:19" ht="15" customHeight="1" x14ac:dyDescent="0.3">
      <c r="A568" s="18"/>
      <c r="B568" s="19"/>
      <c r="C568" s="19"/>
      <c r="D568" s="20"/>
      <c r="E568" s="21"/>
      <c r="F568" s="38" t="e">
        <f t="shared" si="42"/>
        <v>#N/A</v>
      </c>
      <c r="G568" s="22"/>
      <c r="H568" s="21"/>
      <c r="I568" s="18" t="e">
        <f t="shared" ca="1" si="43"/>
        <v>#REF!</v>
      </c>
      <c r="J568" s="39" t="e">
        <f t="shared" ca="1" si="44"/>
        <v>#REF!</v>
      </c>
      <c r="K568" s="39" t="e">
        <f t="shared" ca="1" si="45"/>
        <v>#REF!</v>
      </c>
      <c r="L568" s="23" t="e">
        <f t="shared" ca="1" si="46"/>
        <v>#REF!</v>
      </c>
      <c r="S568" s="23" t="e">
        <f ca="1">VLOOKUP(inscript!A568,INDIRECT(CONCATENATE("'c",G568,"'!E:G")),3,0)</f>
        <v>#REF!</v>
      </c>
    </row>
    <row r="569" spans="1:19" ht="15" customHeight="1" x14ac:dyDescent="0.3">
      <c r="A569" s="18"/>
      <c r="B569" s="19"/>
      <c r="C569" s="19"/>
      <c r="D569" s="20"/>
      <c r="E569" s="21"/>
      <c r="F569" s="38" t="e">
        <f t="shared" si="42"/>
        <v>#N/A</v>
      </c>
      <c r="G569" s="22"/>
      <c r="H569" s="21"/>
      <c r="I569" s="18" t="e">
        <f t="shared" ca="1" si="43"/>
        <v>#REF!</v>
      </c>
      <c r="J569" s="39" t="e">
        <f t="shared" ca="1" si="44"/>
        <v>#REF!</v>
      </c>
      <c r="K569" s="39" t="e">
        <f t="shared" ca="1" si="45"/>
        <v>#REF!</v>
      </c>
      <c r="L569" s="23" t="e">
        <f t="shared" ca="1" si="46"/>
        <v>#REF!</v>
      </c>
      <c r="S569" s="23" t="e">
        <f ca="1">VLOOKUP(inscript!A569,INDIRECT(CONCATENATE("'c",G569,"'!E:G")),3,0)</f>
        <v>#REF!</v>
      </c>
    </row>
    <row r="570" spans="1:19" ht="15" customHeight="1" x14ac:dyDescent="0.3">
      <c r="A570" s="18"/>
      <c r="B570" s="19"/>
      <c r="C570" s="19"/>
      <c r="D570" s="20"/>
      <c r="E570" s="21"/>
      <c r="F570" s="38" t="e">
        <f t="shared" si="42"/>
        <v>#N/A</v>
      </c>
      <c r="G570" s="22"/>
      <c r="H570" s="21"/>
      <c r="I570" s="18" t="e">
        <f t="shared" ca="1" si="43"/>
        <v>#REF!</v>
      </c>
      <c r="J570" s="39" t="e">
        <f t="shared" ca="1" si="44"/>
        <v>#REF!</v>
      </c>
      <c r="K570" s="39" t="e">
        <f t="shared" ca="1" si="45"/>
        <v>#REF!</v>
      </c>
      <c r="L570" s="23" t="e">
        <f t="shared" ca="1" si="46"/>
        <v>#REF!</v>
      </c>
      <c r="S570" s="23" t="e">
        <f ca="1">VLOOKUP(inscript!A570,INDIRECT(CONCATENATE("'c",G570,"'!E:G")),3,0)</f>
        <v>#REF!</v>
      </c>
    </row>
    <row r="571" spans="1:19" ht="15" customHeight="1" x14ac:dyDescent="0.3">
      <c r="A571" s="18"/>
      <c r="B571" s="19"/>
      <c r="C571" s="19"/>
      <c r="D571" s="20"/>
      <c r="E571" s="21"/>
      <c r="F571" s="38" t="e">
        <f t="shared" si="42"/>
        <v>#N/A</v>
      </c>
      <c r="G571" s="22"/>
      <c r="H571" s="21"/>
      <c r="I571" s="18" t="e">
        <f t="shared" ca="1" si="43"/>
        <v>#REF!</v>
      </c>
      <c r="J571" s="39" t="e">
        <f t="shared" ca="1" si="44"/>
        <v>#REF!</v>
      </c>
      <c r="K571" s="39" t="e">
        <f t="shared" ca="1" si="45"/>
        <v>#REF!</v>
      </c>
      <c r="L571" s="23" t="e">
        <f t="shared" ca="1" si="46"/>
        <v>#REF!</v>
      </c>
      <c r="S571" s="23" t="e">
        <f ca="1">VLOOKUP(inscript!A571,INDIRECT(CONCATENATE("'c",G571,"'!E:G")),3,0)</f>
        <v>#REF!</v>
      </c>
    </row>
    <row r="572" spans="1:19" ht="15" customHeight="1" x14ac:dyDescent="0.3">
      <c r="A572" s="18"/>
      <c r="B572" s="19"/>
      <c r="C572" s="19"/>
      <c r="D572" s="20"/>
      <c r="E572" s="21"/>
      <c r="F572" s="38" t="e">
        <f t="shared" si="42"/>
        <v>#N/A</v>
      </c>
      <c r="G572" s="22"/>
      <c r="H572" s="21"/>
      <c r="I572" s="18" t="e">
        <f t="shared" ca="1" si="43"/>
        <v>#REF!</v>
      </c>
      <c r="J572" s="39" t="e">
        <f t="shared" ca="1" si="44"/>
        <v>#REF!</v>
      </c>
      <c r="K572" s="39" t="e">
        <f t="shared" ca="1" si="45"/>
        <v>#REF!</v>
      </c>
      <c r="L572" s="23" t="e">
        <f t="shared" ca="1" si="46"/>
        <v>#REF!</v>
      </c>
      <c r="S572" s="23" t="e">
        <f ca="1">VLOOKUP(inscript!A572,INDIRECT(CONCATENATE("'c",G572,"'!E:G")),3,0)</f>
        <v>#REF!</v>
      </c>
    </row>
    <row r="573" spans="1:19" ht="15" customHeight="1" x14ac:dyDescent="0.3">
      <c r="A573" s="18"/>
      <c r="B573" s="19"/>
      <c r="C573" s="19"/>
      <c r="D573" s="20"/>
      <c r="E573" s="21"/>
      <c r="F573" s="38" t="e">
        <f t="shared" si="42"/>
        <v>#N/A</v>
      </c>
      <c r="G573" s="22"/>
      <c r="H573" s="21"/>
      <c r="I573" s="18" t="e">
        <f t="shared" ca="1" si="43"/>
        <v>#REF!</v>
      </c>
      <c r="J573" s="39" t="e">
        <f t="shared" ca="1" si="44"/>
        <v>#REF!</v>
      </c>
      <c r="K573" s="39" t="e">
        <f t="shared" ca="1" si="45"/>
        <v>#REF!</v>
      </c>
      <c r="L573" s="23" t="e">
        <f t="shared" ca="1" si="46"/>
        <v>#REF!</v>
      </c>
      <c r="S573" s="23" t="e">
        <f ca="1">VLOOKUP(inscript!A573,INDIRECT(CONCATENATE("'c",G573,"'!E:G")),3,0)</f>
        <v>#REF!</v>
      </c>
    </row>
    <row r="574" spans="1:19" ht="15" customHeight="1" x14ac:dyDescent="0.3">
      <c r="A574" s="18"/>
      <c r="B574" s="19"/>
      <c r="C574" s="19"/>
      <c r="D574" s="20"/>
      <c r="E574" s="21"/>
      <c r="F574" s="38" t="e">
        <f t="shared" si="42"/>
        <v>#N/A</v>
      </c>
      <c r="G574" s="22"/>
      <c r="H574" s="21"/>
      <c r="I574" s="18" t="e">
        <f t="shared" ca="1" si="43"/>
        <v>#REF!</v>
      </c>
      <c r="J574" s="39" t="e">
        <f t="shared" ca="1" si="44"/>
        <v>#REF!</v>
      </c>
      <c r="K574" s="39" t="e">
        <f t="shared" ca="1" si="45"/>
        <v>#REF!</v>
      </c>
      <c r="L574" s="23" t="e">
        <f t="shared" ca="1" si="46"/>
        <v>#REF!</v>
      </c>
      <c r="S574" s="23" t="e">
        <f ca="1">VLOOKUP(inscript!A574,INDIRECT(CONCATENATE("'c",G574,"'!E:G")),3,0)</f>
        <v>#REF!</v>
      </c>
    </row>
    <row r="575" spans="1:19" ht="15" customHeight="1" x14ac:dyDescent="0.3">
      <c r="A575" s="18"/>
      <c r="B575" s="19"/>
      <c r="C575" s="19"/>
      <c r="D575" s="20"/>
      <c r="E575" s="21"/>
      <c r="F575" s="38" t="e">
        <f t="shared" si="42"/>
        <v>#N/A</v>
      </c>
      <c r="G575" s="22"/>
      <c r="H575" s="21"/>
      <c r="I575" s="18" t="e">
        <f t="shared" ca="1" si="43"/>
        <v>#REF!</v>
      </c>
      <c r="J575" s="39" t="e">
        <f t="shared" ca="1" si="44"/>
        <v>#REF!</v>
      </c>
      <c r="K575" s="39" t="e">
        <f t="shared" ca="1" si="45"/>
        <v>#REF!</v>
      </c>
      <c r="L575" s="23" t="e">
        <f t="shared" ca="1" si="46"/>
        <v>#REF!</v>
      </c>
      <c r="S575" s="23" t="e">
        <f ca="1">VLOOKUP(inscript!A575,INDIRECT(CONCATENATE("'c",G575,"'!E:G")),3,0)</f>
        <v>#REF!</v>
      </c>
    </row>
    <row r="576" spans="1:19" ht="15" customHeight="1" x14ac:dyDescent="0.3">
      <c r="A576" s="18"/>
      <c r="B576" s="19"/>
      <c r="C576" s="19"/>
      <c r="D576" s="20"/>
      <c r="E576" s="21"/>
      <c r="F576" s="38" t="e">
        <f t="shared" si="42"/>
        <v>#N/A</v>
      </c>
      <c r="G576" s="22"/>
      <c r="H576" s="21"/>
      <c r="I576" s="18" t="e">
        <f t="shared" ca="1" si="43"/>
        <v>#REF!</v>
      </c>
      <c r="J576" s="39" t="e">
        <f t="shared" ca="1" si="44"/>
        <v>#REF!</v>
      </c>
      <c r="K576" s="39" t="e">
        <f t="shared" ca="1" si="45"/>
        <v>#REF!</v>
      </c>
      <c r="L576" s="23" t="e">
        <f t="shared" ca="1" si="46"/>
        <v>#REF!</v>
      </c>
      <c r="S576" s="23" t="e">
        <f ca="1">VLOOKUP(inscript!A576,INDIRECT(CONCATENATE("'c",G576,"'!E:G")),3,0)</f>
        <v>#REF!</v>
      </c>
    </row>
    <row r="577" spans="1:19" ht="15" customHeight="1" x14ac:dyDescent="0.3">
      <c r="A577" s="18"/>
      <c r="B577" s="19"/>
      <c r="C577" s="19"/>
      <c r="D577" s="20"/>
      <c r="E577" s="21"/>
      <c r="F577" s="38" t="e">
        <f t="shared" si="42"/>
        <v>#N/A</v>
      </c>
      <c r="G577" s="22"/>
      <c r="H577" s="21"/>
      <c r="I577" s="18" t="e">
        <f t="shared" ca="1" si="43"/>
        <v>#REF!</v>
      </c>
      <c r="J577" s="39" t="e">
        <f t="shared" ca="1" si="44"/>
        <v>#REF!</v>
      </c>
      <c r="K577" s="39" t="e">
        <f t="shared" ca="1" si="45"/>
        <v>#REF!</v>
      </c>
      <c r="L577" s="23" t="e">
        <f t="shared" ca="1" si="46"/>
        <v>#REF!</v>
      </c>
      <c r="S577" s="23" t="e">
        <f ca="1">VLOOKUP(inscript!A577,INDIRECT(CONCATENATE("'c",G577,"'!E:G")),3,0)</f>
        <v>#REF!</v>
      </c>
    </row>
    <row r="578" spans="1:19" ht="15" customHeight="1" x14ac:dyDescent="0.3">
      <c r="A578" s="18"/>
      <c r="B578" s="19"/>
      <c r="C578" s="19"/>
      <c r="D578" s="20"/>
      <c r="E578" s="21"/>
      <c r="F578" s="38" t="e">
        <f t="shared" ref="F578:F613" si="47">VLOOKUP(G578,NBT,2)</f>
        <v>#N/A</v>
      </c>
      <c r="G578" s="22"/>
      <c r="H578" s="21"/>
      <c r="I578" s="18" t="e">
        <f t="shared" ref="I578:I613" ca="1" si="48">IF(AND(J578=0,H578&lt;&gt;"D"),"ABS","")</f>
        <v>#REF!</v>
      </c>
      <c r="J578" s="39" t="e">
        <f t="shared" ref="J578:J613" ca="1" si="49">COUNTIF(INDIRECT(CONCATENATE("'c",G578,"'!E:E")),A578)</f>
        <v>#REF!</v>
      </c>
      <c r="K578" s="39" t="e">
        <f t="shared" ref="K578:K613" ca="1" si="50">IF(OR(J578=1,I578="ABS"),E578,"")</f>
        <v>#REF!</v>
      </c>
      <c r="L578" s="23" t="e">
        <f t="shared" ref="L578:L613" ca="1" si="51">IF(I578="ABS",MAX(INDIRECT(CONCATENATE("maxc",G578))),S578)</f>
        <v>#REF!</v>
      </c>
      <c r="S578" s="23" t="e">
        <f ca="1">VLOOKUP(inscript!A578,INDIRECT(CONCATENATE("'c",G578,"'!E:G")),3,0)</f>
        <v>#REF!</v>
      </c>
    </row>
    <row r="579" spans="1:19" ht="15" customHeight="1" x14ac:dyDescent="0.3">
      <c r="A579" s="18"/>
      <c r="B579" s="19"/>
      <c r="C579" s="19"/>
      <c r="D579" s="20"/>
      <c r="E579" s="21"/>
      <c r="F579" s="38" t="e">
        <f t="shared" si="47"/>
        <v>#N/A</v>
      </c>
      <c r="G579" s="22"/>
      <c r="H579" s="21"/>
      <c r="I579" s="18" t="e">
        <f t="shared" ca="1" si="48"/>
        <v>#REF!</v>
      </c>
      <c r="J579" s="39" t="e">
        <f t="shared" ca="1" si="49"/>
        <v>#REF!</v>
      </c>
      <c r="K579" s="39" t="e">
        <f t="shared" ca="1" si="50"/>
        <v>#REF!</v>
      </c>
      <c r="L579" s="23" t="e">
        <f t="shared" ca="1" si="51"/>
        <v>#REF!</v>
      </c>
      <c r="S579" s="23" t="e">
        <f ca="1">VLOOKUP(inscript!A579,INDIRECT(CONCATENATE("'c",G579,"'!E:G")),3,0)</f>
        <v>#REF!</v>
      </c>
    </row>
    <row r="580" spans="1:19" ht="15" customHeight="1" x14ac:dyDescent="0.3">
      <c r="A580" s="18"/>
      <c r="B580" s="19"/>
      <c r="C580" s="19"/>
      <c r="D580" s="20"/>
      <c r="E580" s="21"/>
      <c r="F580" s="38" t="e">
        <f t="shared" si="47"/>
        <v>#N/A</v>
      </c>
      <c r="G580" s="22"/>
      <c r="H580" s="21"/>
      <c r="I580" s="18" t="e">
        <f t="shared" ca="1" si="48"/>
        <v>#REF!</v>
      </c>
      <c r="J580" s="39" t="e">
        <f t="shared" ca="1" si="49"/>
        <v>#REF!</v>
      </c>
      <c r="K580" s="39" t="e">
        <f t="shared" ca="1" si="50"/>
        <v>#REF!</v>
      </c>
      <c r="L580" s="23" t="e">
        <f t="shared" ca="1" si="51"/>
        <v>#REF!</v>
      </c>
      <c r="S580" s="23" t="e">
        <f ca="1">VLOOKUP(inscript!A580,INDIRECT(CONCATENATE("'c",G580,"'!E:G")),3,0)</f>
        <v>#REF!</v>
      </c>
    </row>
    <row r="581" spans="1:19" ht="15" customHeight="1" x14ac:dyDescent="0.3">
      <c r="A581" s="18"/>
      <c r="B581" s="19"/>
      <c r="C581" s="19"/>
      <c r="D581" s="20"/>
      <c r="E581" s="21"/>
      <c r="F581" s="38" t="e">
        <f t="shared" si="47"/>
        <v>#N/A</v>
      </c>
      <c r="G581" s="22"/>
      <c r="H581" s="21"/>
      <c r="I581" s="18" t="e">
        <f t="shared" ca="1" si="48"/>
        <v>#REF!</v>
      </c>
      <c r="J581" s="39" t="e">
        <f t="shared" ca="1" si="49"/>
        <v>#REF!</v>
      </c>
      <c r="K581" s="39" t="e">
        <f t="shared" ca="1" si="50"/>
        <v>#REF!</v>
      </c>
      <c r="L581" s="23" t="e">
        <f t="shared" ca="1" si="51"/>
        <v>#REF!</v>
      </c>
      <c r="S581" s="23" t="e">
        <f ca="1">VLOOKUP(inscript!A581,INDIRECT(CONCATENATE("'c",G581,"'!E:G")),3,0)</f>
        <v>#REF!</v>
      </c>
    </row>
    <row r="582" spans="1:19" ht="15" customHeight="1" x14ac:dyDescent="0.3">
      <c r="A582" s="18"/>
      <c r="B582" s="19"/>
      <c r="C582" s="19"/>
      <c r="D582" s="20"/>
      <c r="E582" s="21"/>
      <c r="F582" s="38" t="e">
        <f t="shared" si="47"/>
        <v>#N/A</v>
      </c>
      <c r="G582" s="22"/>
      <c r="H582" s="21"/>
      <c r="I582" s="18" t="e">
        <f t="shared" ca="1" si="48"/>
        <v>#REF!</v>
      </c>
      <c r="J582" s="39" t="e">
        <f t="shared" ca="1" si="49"/>
        <v>#REF!</v>
      </c>
      <c r="K582" s="39" t="e">
        <f t="shared" ca="1" si="50"/>
        <v>#REF!</v>
      </c>
      <c r="L582" s="23" t="e">
        <f t="shared" ca="1" si="51"/>
        <v>#REF!</v>
      </c>
      <c r="S582" s="23" t="e">
        <f ca="1">VLOOKUP(inscript!A582,INDIRECT(CONCATENATE("'c",G582,"'!E:G")),3,0)</f>
        <v>#REF!</v>
      </c>
    </row>
    <row r="583" spans="1:19" ht="15" customHeight="1" x14ac:dyDescent="0.3">
      <c r="A583" s="18"/>
      <c r="B583" s="19"/>
      <c r="C583" s="19"/>
      <c r="D583" s="20"/>
      <c r="E583" s="21"/>
      <c r="F583" s="38" t="e">
        <f t="shared" si="47"/>
        <v>#N/A</v>
      </c>
      <c r="G583" s="22"/>
      <c r="H583" s="21"/>
      <c r="I583" s="18" t="e">
        <f t="shared" ca="1" si="48"/>
        <v>#REF!</v>
      </c>
      <c r="J583" s="39" t="e">
        <f t="shared" ca="1" si="49"/>
        <v>#REF!</v>
      </c>
      <c r="K583" s="39" t="e">
        <f t="shared" ca="1" si="50"/>
        <v>#REF!</v>
      </c>
      <c r="L583" s="23" t="e">
        <f t="shared" ca="1" si="51"/>
        <v>#REF!</v>
      </c>
      <c r="S583" s="23" t="e">
        <f ca="1">VLOOKUP(inscript!A583,INDIRECT(CONCATENATE("'c",G583,"'!E:G")),3,0)</f>
        <v>#REF!</v>
      </c>
    </row>
    <row r="584" spans="1:19" ht="15" customHeight="1" x14ac:dyDescent="0.3">
      <c r="A584" s="18"/>
      <c r="B584" s="19"/>
      <c r="C584" s="19"/>
      <c r="D584" s="20"/>
      <c r="E584" s="21"/>
      <c r="F584" s="38" t="e">
        <f t="shared" si="47"/>
        <v>#N/A</v>
      </c>
      <c r="G584" s="22"/>
      <c r="H584" s="21"/>
      <c r="I584" s="18" t="e">
        <f t="shared" ca="1" si="48"/>
        <v>#REF!</v>
      </c>
      <c r="J584" s="39" t="e">
        <f t="shared" ca="1" si="49"/>
        <v>#REF!</v>
      </c>
      <c r="K584" s="39" t="e">
        <f t="shared" ca="1" si="50"/>
        <v>#REF!</v>
      </c>
      <c r="L584" s="23" t="e">
        <f t="shared" ca="1" si="51"/>
        <v>#REF!</v>
      </c>
      <c r="S584" s="23" t="e">
        <f ca="1">VLOOKUP(inscript!A584,INDIRECT(CONCATENATE("'c",G584,"'!E:G")),3,0)</f>
        <v>#REF!</v>
      </c>
    </row>
    <row r="585" spans="1:19" ht="15" customHeight="1" x14ac:dyDescent="0.3">
      <c r="A585" s="18"/>
      <c r="B585" s="19"/>
      <c r="C585" s="19"/>
      <c r="D585" s="20"/>
      <c r="E585" s="21"/>
      <c r="F585" s="38" t="e">
        <f t="shared" si="47"/>
        <v>#N/A</v>
      </c>
      <c r="G585" s="22"/>
      <c r="H585" s="21"/>
      <c r="I585" s="18" t="e">
        <f t="shared" ca="1" si="48"/>
        <v>#REF!</v>
      </c>
      <c r="J585" s="39" t="e">
        <f t="shared" ca="1" si="49"/>
        <v>#REF!</v>
      </c>
      <c r="K585" s="39" t="e">
        <f t="shared" ca="1" si="50"/>
        <v>#REF!</v>
      </c>
      <c r="L585" s="23" t="e">
        <f t="shared" ca="1" si="51"/>
        <v>#REF!</v>
      </c>
      <c r="S585" s="23" t="e">
        <f ca="1">VLOOKUP(inscript!A585,INDIRECT(CONCATENATE("'c",G585,"'!E:G")),3,0)</f>
        <v>#REF!</v>
      </c>
    </row>
    <row r="586" spans="1:19" ht="15" customHeight="1" x14ac:dyDescent="0.3">
      <c r="A586" s="18"/>
      <c r="B586" s="19"/>
      <c r="C586" s="19"/>
      <c r="D586" s="20"/>
      <c r="E586" s="21"/>
      <c r="F586" s="38" t="e">
        <f t="shared" si="47"/>
        <v>#N/A</v>
      </c>
      <c r="G586" s="22"/>
      <c r="H586" s="21"/>
      <c r="I586" s="18" t="e">
        <f t="shared" ca="1" si="48"/>
        <v>#REF!</v>
      </c>
      <c r="J586" s="39" t="e">
        <f t="shared" ca="1" si="49"/>
        <v>#REF!</v>
      </c>
      <c r="K586" s="39" t="e">
        <f t="shared" ca="1" si="50"/>
        <v>#REF!</v>
      </c>
      <c r="L586" s="23" t="e">
        <f t="shared" ca="1" si="51"/>
        <v>#REF!</v>
      </c>
      <c r="S586" s="23" t="e">
        <f ca="1">VLOOKUP(inscript!A586,INDIRECT(CONCATENATE("'c",G586,"'!E:G")),3,0)</f>
        <v>#REF!</v>
      </c>
    </row>
    <row r="587" spans="1:19" ht="15" customHeight="1" x14ac:dyDescent="0.3">
      <c r="A587" s="18"/>
      <c r="B587" s="19"/>
      <c r="C587" s="19"/>
      <c r="D587" s="20"/>
      <c r="E587" s="21"/>
      <c r="F587" s="38" t="e">
        <f t="shared" si="47"/>
        <v>#N/A</v>
      </c>
      <c r="G587" s="22"/>
      <c r="H587" s="21"/>
      <c r="I587" s="18" t="e">
        <f t="shared" ca="1" si="48"/>
        <v>#REF!</v>
      </c>
      <c r="J587" s="39" t="e">
        <f t="shared" ca="1" si="49"/>
        <v>#REF!</v>
      </c>
      <c r="K587" s="39" t="e">
        <f t="shared" ca="1" si="50"/>
        <v>#REF!</v>
      </c>
      <c r="L587" s="23" t="e">
        <f t="shared" ca="1" si="51"/>
        <v>#REF!</v>
      </c>
      <c r="S587" s="23" t="e">
        <f ca="1">VLOOKUP(inscript!A587,INDIRECT(CONCATENATE("'c",G587,"'!E:G")),3,0)</f>
        <v>#REF!</v>
      </c>
    </row>
    <row r="588" spans="1:19" ht="15" customHeight="1" x14ac:dyDescent="0.3">
      <c r="A588" s="18"/>
      <c r="B588" s="19"/>
      <c r="C588" s="19"/>
      <c r="D588" s="20"/>
      <c r="E588" s="21"/>
      <c r="F588" s="38" t="e">
        <f t="shared" si="47"/>
        <v>#N/A</v>
      </c>
      <c r="G588" s="22"/>
      <c r="H588" s="21"/>
      <c r="I588" s="18" t="e">
        <f t="shared" ca="1" si="48"/>
        <v>#REF!</v>
      </c>
      <c r="J588" s="39" t="e">
        <f t="shared" ca="1" si="49"/>
        <v>#REF!</v>
      </c>
      <c r="K588" s="39" t="e">
        <f t="shared" ca="1" si="50"/>
        <v>#REF!</v>
      </c>
      <c r="L588" s="23" t="e">
        <f t="shared" ca="1" si="51"/>
        <v>#REF!</v>
      </c>
      <c r="S588" s="23" t="e">
        <f ca="1">VLOOKUP(inscript!A588,INDIRECT(CONCATENATE("'c",G588,"'!E:G")),3,0)</f>
        <v>#REF!</v>
      </c>
    </row>
    <row r="589" spans="1:19" ht="15" customHeight="1" x14ac:dyDescent="0.3">
      <c r="A589" s="18"/>
      <c r="B589" s="19"/>
      <c r="C589" s="19"/>
      <c r="D589" s="20"/>
      <c r="E589" s="21"/>
      <c r="F589" s="38" t="e">
        <f t="shared" si="47"/>
        <v>#N/A</v>
      </c>
      <c r="G589" s="22"/>
      <c r="H589" s="21"/>
      <c r="I589" s="18" t="e">
        <f t="shared" ca="1" si="48"/>
        <v>#REF!</v>
      </c>
      <c r="J589" s="39" t="e">
        <f t="shared" ca="1" si="49"/>
        <v>#REF!</v>
      </c>
      <c r="K589" s="39" t="e">
        <f t="shared" ca="1" si="50"/>
        <v>#REF!</v>
      </c>
      <c r="L589" s="23" t="e">
        <f t="shared" ca="1" si="51"/>
        <v>#REF!</v>
      </c>
      <c r="S589" s="23" t="e">
        <f ca="1">VLOOKUP(inscript!A589,INDIRECT(CONCATENATE("'c",G589,"'!E:G")),3,0)</f>
        <v>#REF!</v>
      </c>
    </row>
    <row r="590" spans="1:19" ht="15" customHeight="1" x14ac:dyDescent="0.3">
      <c r="A590" s="18"/>
      <c r="B590" s="19"/>
      <c r="C590" s="19"/>
      <c r="D590" s="20"/>
      <c r="E590" s="21"/>
      <c r="F590" s="38" t="e">
        <f t="shared" si="47"/>
        <v>#N/A</v>
      </c>
      <c r="G590" s="22"/>
      <c r="H590" s="21"/>
      <c r="I590" s="18" t="e">
        <f t="shared" ca="1" si="48"/>
        <v>#REF!</v>
      </c>
      <c r="J590" s="39" t="e">
        <f t="shared" ca="1" si="49"/>
        <v>#REF!</v>
      </c>
      <c r="K590" s="39" t="e">
        <f t="shared" ca="1" si="50"/>
        <v>#REF!</v>
      </c>
      <c r="L590" s="23" t="e">
        <f t="shared" ca="1" si="51"/>
        <v>#REF!</v>
      </c>
      <c r="S590" s="23" t="e">
        <f ca="1">VLOOKUP(inscript!A590,INDIRECT(CONCATENATE("'c",G590,"'!E:G")),3,0)</f>
        <v>#REF!</v>
      </c>
    </row>
    <row r="591" spans="1:19" ht="15" customHeight="1" x14ac:dyDescent="0.3">
      <c r="A591" s="18"/>
      <c r="B591" s="19"/>
      <c r="C591" s="19"/>
      <c r="D591" s="20"/>
      <c r="E591" s="21"/>
      <c r="F591" s="38" t="e">
        <f t="shared" si="47"/>
        <v>#N/A</v>
      </c>
      <c r="G591" s="22"/>
      <c r="H591" s="21"/>
      <c r="I591" s="18" t="e">
        <f t="shared" ca="1" si="48"/>
        <v>#REF!</v>
      </c>
      <c r="J591" s="39" t="e">
        <f t="shared" ca="1" si="49"/>
        <v>#REF!</v>
      </c>
      <c r="K591" s="39" t="e">
        <f t="shared" ca="1" si="50"/>
        <v>#REF!</v>
      </c>
      <c r="L591" s="23" t="e">
        <f t="shared" ca="1" si="51"/>
        <v>#REF!</v>
      </c>
      <c r="S591" s="23" t="e">
        <f ca="1">VLOOKUP(inscript!A591,INDIRECT(CONCATENATE("'c",G591,"'!E:G")),3,0)</f>
        <v>#REF!</v>
      </c>
    </row>
    <row r="592" spans="1:19" ht="15" customHeight="1" x14ac:dyDescent="0.3">
      <c r="A592" s="18"/>
      <c r="B592" s="19"/>
      <c r="C592" s="19"/>
      <c r="D592" s="20"/>
      <c r="E592" s="21"/>
      <c r="F592" s="38" t="e">
        <f t="shared" si="47"/>
        <v>#N/A</v>
      </c>
      <c r="G592" s="22"/>
      <c r="H592" s="21"/>
      <c r="I592" s="18" t="e">
        <f t="shared" ca="1" si="48"/>
        <v>#REF!</v>
      </c>
      <c r="J592" s="39" t="e">
        <f t="shared" ca="1" si="49"/>
        <v>#REF!</v>
      </c>
      <c r="K592" s="39" t="e">
        <f t="shared" ca="1" si="50"/>
        <v>#REF!</v>
      </c>
      <c r="L592" s="23" t="e">
        <f t="shared" ca="1" si="51"/>
        <v>#REF!</v>
      </c>
      <c r="S592" s="23" t="e">
        <f ca="1">VLOOKUP(inscript!A592,INDIRECT(CONCATENATE("'c",G592,"'!E:G")),3,0)</f>
        <v>#REF!</v>
      </c>
    </row>
    <row r="593" spans="1:19" ht="15" customHeight="1" x14ac:dyDescent="0.3">
      <c r="A593" s="18"/>
      <c r="B593" s="19"/>
      <c r="C593" s="19"/>
      <c r="D593" s="20"/>
      <c r="E593" s="21"/>
      <c r="F593" s="38" t="e">
        <f t="shared" si="47"/>
        <v>#N/A</v>
      </c>
      <c r="G593" s="22"/>
      <c r="H593" s="21"/>
      <c r="I593" s="18" t="e">
        <f t="shared" ca="1" si="48"/>
        <v>#REF!</v>
      </c>
      <c r="J593" s="39" t="e">
        <f t="shared" ca="1" si="49"/>
        <v>#REF!</v>
      </c>
      <c r="K593" s="39" t="e">
        <f t="shared" ca="1" si="50"/>
        <v>#REF!</v>
      </c>
      <c r="L593" s="23" t="e">
        <f t="shared" ca="1" si="51"/>
        <v>#REF!</v>
      </c>
      <c r="S593" s="23" t="e">
        <f ca="1">VLOOKUP(inscript!A593,INDIRECT(CONCATENATE("'c",G593,"'!E:G")),3,0)</f>
        <v>#REF!</v>
      </c>
    </row>
    <row r="594" spans="1:19" ht="15" customHeight="1" x14ac:dyDescent="0.3">
      <c r="A594" s="18"/>
      <c r="B594" s="19"/>
      <c r="C594" s="19"/>
      <c r="D594" s="20"/>
      <c r="E594" s="21"/>
      <c r="F594" s="38" t="e">
        <f t="shared" si="47"/>
        <v>#N/A</v>
      </c>
      <c r="G594" s="22"/>
      <c r="H594" s="21"/>
      <c r="I594" s="18" t="e">
        <f t="shared" ca="1" si="48"/>
        <v>#REF!</v>
      </c>
      <c r="J594" s="39" t="e">
        <f t="shared" ca="1" si="49"/>
        <v>#REF!</v>
      </c>
      <c r="K594" s="39" t="e">
        <f t="shared" ca="1" si="50"/>
        <v>#REF!</v>
      </c>
      <c r="L594" s="23" t="e">
        <f t="shared" ca="1" si="51"/>
        <v>#REF!</v>
      </c>
      <c r="S594" s="23" t="e">
        <f ca="1">VLOOKUP(inscript!A594,INDIRECT(CONCATENATE("'c",G594,"'!E:G")),3,0)</f>
        <v>#REF!</v>
      </c>
    </row>
    <row r="595" spans="1:19" ht="15" customHeight="1" x14ac:dyDescent="0.3">
      <c r="A595" s="18"/>
      <c r="B595" s="19"/>
      <c r="C595" s="19"/>
      <c r="D595" s="20"/>
      <c r="E595" s="21"/>
      <c r="F595" s="38" t="e">
        <f t="shared" si="47"/>
        <v>#N/A</v>
      </c>
      <c r="G595" s="22"/>
      <c r="H595" s="21"/>
      <c r="I595" s="18" t="e">
        <f t="shared" ca="1" si="48"/>
        <v>#REF!</v>
      </c>
      <c r="J595" s="39" t="e">
        <f t="shared" ca="1" si="49"/>
        <v>#REF!</v>
      </c>
      <c r="K595" s="39" t="e">
        <f t="shared" ca="1" si="50"/>
        <v>#REF!</v>
      </c>
      <c r="L595" s="23" t="e">
        <f t="shared" ca="1" si="51"/>
        <v>#REF!</v>
      </c>
      <c r="S595" s="23" t="e">
        <f ca="1">VLOOKUP(inscript!A595,INDIRECT(CONCATENATE("'c",G595,"'!E:G")),3,0)</f>
        <v>#REF!</v>
      </c>
    </row>
    <row r="596" spans="1:19" ht="15" customHeight="1" x14ac:dyDescent="0.3">
      <c r="A596" s="18"/>
      <c r="B596" s="19"/>
      <c r="C596" s="19"/>
      <c r="D596" s="20"/>
      <c r="E596" s="21"/>
      <c r="F596" s="38" t="e">
        <f t="shared" si="47"/>
        <v>#N/A</v>
      </c>
      <c r="G596" s="22"/>
      <c r="H596" s="21"/>
      <c r="I596" s="18" t="e">
        <f t="shared" ca="1" si="48"/>
        <v>#REF!</v>
      </c>
      <c r="J596" s="39" t="e">
        <f t="shared" ca="1" si="49"/>
        <v>#REF!</v>
      </c>
      <c r="K596" s="39" t="e">
        <f t="shared" ca="1" si="50"/>
        <v>#REF!</v>
      </c>
      <c r="L596" s="23" t="e">
        <f t="shared" ca="1" si="51"/>
        <v>#REF!</v>
      </c>
      <c r="S596" s="23" t="e">
        <f ca="1">VLOOKUP(inscript!A596,INDIRECT(CONCATENATE("'c",G596,"'!E:G")),3,0)</f>
        <v>#REF!</v>
      </c>
    </row>
    <row r="597" spans="1:19" ht="15" customHeight="1" x14ac:dyDescent="0.3">
      <c r="A597" s="18"/>
      <c r="B597" s="19"/>
      <c r="C597" s="19"/>
      <c r="D597" s="20"/>
      <c r="E597" s="21"/>
      <c r="F597" s="38" t="e">
        <f t="shared" si="47"/>
        <v>#N/A</v>
      </c>
      <c r="G597" s="22"/>
      <c r="H597" s="21"/>
      <c r="I597" s="18" t="e">
        <f t="shared" ca="1" si="48"/>
        <v>#REF!</v>
      </c>
      <c r="J597" s="39" t="e">
        <f t="shared" ca="1" si="49"/>
        <v>#REF!</v>
      </c>
      <c r="K597" s="39" t="e">
        <f t="shared" ca="1" si="50"/>
        <v>#REF!</v>
      </c>
      <c r="L597" s="23" t="e">
        <f t="shared" ca="1" si="51"/>
        <v>#REF!</v>
      </c>
      <c r="S597" s="23" t="e">
        <f ca="1">VLOOKUP(inscript!A597,INDIRECT(CONCATENATE("'c",G597,"'!E:G")),3,0)</f>
        <v>#REF!</v>
      </c>
    </row>
    <row r="598" spans="1:19" ht="15" customHeight="1" x14ac:dyDescent="0.3">
      <c r="A598" s="18"/>
      <c r="B598" s="19"/>
      <c r="C598" s="19"/>
      <c r="D598" s="20"/>
      <c r="E598" s="21"/>
      <c r="F598" s="38" t="e">
        <f t="shared" si="47"/>
        <v>#N/A</v>
      </c>
      <c r="G598" s="22"/>
      <c r="H598" s="21"/>
      <c r="I598" s="18" t="e">
        <f t="shared" ca="1" si="48"/>
        <v>#REF!</v>
      </c>
      <c r="J598" s="39" t="e">
        <f t="shared" ca="1" si="49"/>
        <v>#REF!</v>
      </c>
      <c r="K598" s="39" t="e">
        <f t="shared" ca="1" si="50"/>
        <v>#REF!</v>
      </c>
      <c r="L598" s="23" t="e">
        <f t="shared" ca="1" si="51"/>
        <v>#REF!</v>
      </c>
      <c r="S598" s="23" t="e">
        <f ca="1">VLOOKUP(inscript!A598,INDIRECT(CONCATENATE("'c",G598,"'!E:G")),3,0)</f>
        <v>#REF!</v>
      </c>
    </row>
    <row r="599" spans="1:19" ht="15" customHeight="1" x14ac:dyDescent="0.3">
      <c r="A599" s="18"/>
      <c r="B599" s="19"/>
      <c r="C599" s="19"/>
      <c r="D599" s="20"/>
      <c r="E599" s="21"/>
      <c r="F599" s="38" t="e">
        <f t="shared" si="47"/>
        <v>#N/A</v>
      </c>
      <c r="G599" s="22"/>
      <c r="H599" s="21"/>
      <c r="I599" s="18" t="e">
        <f t="shared" ca="1" si="48"/>
        <v>#REF!</v>
      </c>
      <c r="J599" s="39" t="e">
        <f t="shared" ca="1" si="49"/>
        <v>#REF!</v>
      </c>
      <c r="K599" s="39" t="e">
        <f t="shared" ca="1" si="50"/>
        <v>#REF!</v>
      </c>
      <c r="L599" s="23" t="e">
        <f t="shared" ca="1" si="51"/>
        <v>#REF!</v>
      </c>
      <c r="S599" s="23" t="e">
        <f ca="1">VLOOKUP(inscript!A599,INDIRECT(CONCATENATE("'c",G599,"'!E:G")),3,0)</f>
        <v>#REF!</v>
      </c>
    </row>
    <row r="600" spans="1:19" ht="15" customHeight="1" x14ac:dyDescent="0.3">
      <c r="A600" s="18"/>
      <c r="B600" s="19"/>
      <c r="C600" s="19"/>
      <c r="D600" s="20"/>
      <c r="E600" s="21"/>
      <c r="F600" s="38" t="e">
        <f t="shared" si="47"/>
        <v>#N/A</v>
      </c>
      <c r="G600" s="22"/>
      <c r="H600" s="21"/>
      <c r="I600" s="18" t="e">
        <f t="shared" ca="1" si="48"/>
        <v>#REF!</v>
      </c>
      <c r="J600" s="39" t="e">
        <f t="shared" ca="1" si="49"/>
        <v>#REF!</v>
      </c>
      <c r="K600" s="39" t="e">
        <f t="shared" ca="1" si="50"/>
        <v>#REF!</v>
      </c>
      <c r="L600" s="23" t="e">
        <f t="shared" ca="1" si="51"/>
        <v>#REF!</v>
      </c>
      <c r="S600" s="23" t="e">
        <f ca="1">VLOOKUP(inscript!A600,INDIRECT(CONCATENATE("'c",G600,"'!E:G")),3,0)</f>
        <v>#REF!</v>
      </c>
    </row>
    <row r="601" spans="1:19" ht="15" customHeight="1" x14ac:dyDescent="0.3">
      <c r="A601" s="18"/>
      <c r="B601" s="19"/>
      <c r="C601" s="19"/>
      <c r="D601" s="20"/>
      <c r="E601" s="21"/>
      <c r="F601" s="38" t="e">
        <f t="shared" si="47"/>
        <v>#N/A</v>
      </c>
      <c r="G601" s="22"/>
      <c r="H601" s="21"/>
      <c r="I601" s="18" t="e">
        <f t="shared" ca="1" si="48"/>
        <v>#REF!</v>
      </c>
      <c r="J601" s="39" t="e">
        <f t="shared" ca="1" si="49"/>
        <v>#REF!</v>
      </c>
      <c r="K601" s="39" t="e">
        <f t="shared" ca="1" si="50"/>
        <v>#REF!</v>
      </c>
      <c r="L601" s="23" t="e">
        <f t="shared" ca="1" si="51"/>
        <v>#REF!</v>
      </c>
      <c r="S601" s="23" t="e">
        <f ca="1">VLOOKUP(inscript!A601,INDIRECT(CONCATENATE("'c",G601,"'!E:G")),3,0)</f>
        <v>#REF!</v>
      </c>
    </row>
    <row r="602" spans="1:19" ht="15" customHeight="1" x14ac:dyDescent="0.3">
      <c r="A602" s="18"/>
      <c r="B602" s="19"/>
      <c r="C602" s="19"/>
      <c r="D602" s="20"/>
      <c r="E602" s="21"/>
      <c r="F602" s="38" t="e">
        <f t="shared" si="47"/>
        <v>#N/A</v>
      </c>
      <c r="G602" s="22"/>
      <c r="H602" s="21"/>
      <c r="I602" s="18" t="e">
        <f t="shared" ca="1" si="48"/>
        <v>#REF!</v>
      </c>
      <c r="J602" s="39" t="e">
        <f t="shared" ca="1" si="49"/>
        <v>#REF!</v>
      </c>
      <c r="K602" s="39" t="e">
        <f t="shared" ca="1" si="50"/>
        <v>#REF!</v>
      </c>
      <c r="L602" s="23" t="e">
        <f t="shared" ca="1" si="51"/>
        <v>#REF!</v>
      </c>
      <c r="S602" s="23" t="e">
        <f ca="1">VLOOKUP(inscript!A602,INDIRECT(CONCATENATE("'c",G602,"'!E:G")),3,0)</f>
        <v>#REF!</v>
      </c>
    </row>
    <row r="603" spans="1:19" ht="15" customHeight="1" x14ac:dyDescent="0.3">
      <c r="A603" s="18"/>
      <c r="B603" s="19"/>
      <c r="C603" s="19"/>
      <c r="D603" s="20"/>
      <c r="E603" s="21"/>
      <c r="F603" s="38" t="e">
        <f t="shared" si="47"/>
        <v>#N/A</v>
      </c>
      <c r="G603" s="22"/>
      <c r="H603" s="21"/>
      <c r="I603" s="18" t="e">
        <f t="shared" ca="1" si="48"/>
        <v>#REF!</v>
      </c>
      <c r="J603" s="39" t="e">
        <f t="shared" ca="1" si="49"/>
        <v>#REF!</v>
      </c>
      <c r="K603" s="39" t="e">
        <f t="shared" ca="1" si="50"/>
        <v>#REF!</v>
      </c>
      <c r="L603" s="23" t="e">
        <f t="shared" ca="1" si="51"/>
        <v>#REF!</v>
      </c>
      <c r="S603" s="23" t="e">
        <f ca="1">VLOOKUP(inscript!A603,INDIRECT(CONCATENATE("'c",G603,"'!E:G")),3,0)</f>
        <v>#REF!</v>
      </c>
    </row>
    <row r="604" spans="1:19" ht="15" customHeight="1" x14ac:dyDescent="0.3">
      <c r="A604" s="18"/>
      <c r="B604" s="40"/>
      <c r="C604" s="40"/>
      <c r="D604" s="41"/>
      <c r="E604" s="42"/>
      <c r="F604" s="38" t="e">
        <f t="shared" si="47"/>
        <v>#N/A</v>
      </c>
      <c r="G604" s="22"/>
      <c r="H604" s="21"/>
      <c r="I604" s="18" t="e">
        <f t="shared" ca="1" si="48"/>
        <v>#REF!</v>
      </c>
      <c r="J604" s="39" t="e">
        <f t="shared" ca="1" si="49"/>
        <v>#REF!</v>
      </c>
      <c r="K604" s="39" t="e">
        <f t="shared" ca="1" si="50"/>
        <v>#REF!</v>
      </c>
      <c r="L604" s="23" t="e">
        <f t="shared" ca="1" si="51"/>
        <v>#REF!</v>
      </c>
      <c r="S604" s="23" t="e">
        <f ca="1">VLOOKUP(inscript!A604,INDIRECT(CONCATENATE("'c",G604,"'!E:G")),3,0)</f>
        <v>#REF!</v>
      </c>
    </row>
    <row r="605" spans="1:19" ht="15" customHeight="1" x14ac:dyDescent="0.3">
      <c r="A605" s="18"/>
      <c r="B605" s="40"/>
      <c r="C605" s="40"/>
      <c r="D605" s="41"/>
      <c r="E605" s="42"/>
      <c r="F605" s="38" t="e">
        <f t="shared" si="47"/>
        <v>#N/A</v>
      </c>
      <c r="G605" s="22"/>
      <c r="H605" s="21"/>
      <c r="I605" s="18" t="e">
        <f t="shared" ca="1" si="48"/>
        <v>#REF!</v>
      </c>
      <c r="J605" s="39" t="e">
        <f t="shared" ca="1" si="49"/>
        <v>#REF!</v>
      </c>
      <c r="K605" s="39" t="e">
        <f t="shared" ca="1" si="50"/>
        <v>#REF!</v>
      </c>
      <c r="L605" s="23" t="e">
        <f t="shared" ca="1" si="51"/>
        <v>#REF!</v>
      </c>
      <c r="S605" s="23" t="e">
        <f ca="1">VLOOKUP(inscript!A605,INDIRECT(CONCATENATE("'c",G605,"'!E:G")),3,0)</f>
        <v>#REF!</v>
      </c>
    </row>
    <row r="606" spans="1:19" ht="15" customHeight="1" x14ac:dyDescent="0.3">
      <c r="A606" s="18"/>
      <c r="B606" s="40"/>
      <c r="C606" s="40"/>
      <c r="D606" s="41"/>
      <c r="E606" s="42"/>
      <c r="F606" s="38" t="e">
        <f t="shared" si="47"/>
        <v>#N/A</v>
      </c>
      <c r="G606" s="22"/>
      <c r="H606" s="21"/>
      <c r="I606" s="18" t="e">
        <f t="shared" ca="1" si="48"/>
        <v>#REF!</v>
      </c>
      <c r="J606" s="39" t="e">
        <f t="shared" ca="1" si="49"/>
        <v>#REF!</v>
      </c>
      <c r="K606" s="39" t="e">
        <f t="shared" ca="1" si="50"/>
        <v>#REF!</v>
      </c>
      <c r="L606" s="23" t="e">
        <f t="shared" ca="1" si="51"/>
        <v>#REF!</v>
      </c>
      <c r="S606" s="23" t="e">
        <f ca="1">VLOOKUP(inscript!A606,INDIRECT(CONCATENATE("'c",G606,"'!E:G")),3,0)</f>
        <v>#REF!</v>
      </c>
    </row>
    <row r="607" spans="1:19" ht="15" customHeight="1" x14ac:dyDescent="0.3">
      <c r="A607" s="18"/>
      <c r="B607" s="19"/>
      <c r="C607" s="19"/>
      <c r="D607" s="20"/>
      <c r="E607" s="21"/>
      <c r="F607" s="38" t="e">
        <f t="shared" si="47"/>
        <v>#N/A</v>
      </c>
      <c r="G607" s="22"/>
      <c r="H607" s="21"/>
      <c r="I607" s="18" t="e">
        <f t="shared" ca="1" si="48"/>
        <v>#REF!</v>
      </c>
      <c r="J607" s="39" t="e">
        <f t="shared" ca="1" si="49"/>
        <v>#REF!</v>
      </c>
      <c r="K607" s="39" t="e">
        <f t="shared" ca="1" si="50"/>
        <v>#REF!</v>
      </c>
      <c r="L607" s="23" t="e">
        <f t="shared" ca="1" si="51"/>
        <v>#REF!</v>
      </c>
      <c r="S607" s="23" t="e">
        <f ca="1">VLOOKUP(inscript!A607,INDIRECT(CONCATENATE("'c",G607,"'!E:G")),3,0)</f>
        <v>#REF!</v>
      </c>
    </row>
    <row r="608" spans="1:19" ht="15" customHeight="1" x14ac:dyDescent="0.3">
      <c r="A608" s="18"/>
      <c r="B608" s="19"/>
      <c r="C608" s="19"/>
      <c r="D608" s="20"/>
      <c r="E608" s="21"/>
      <c r="F608" s="38" t="e">
        <f t="shared" si="47"/>
        <v>#N/A</v>
      </c>
      <c r="G608" s="22"/>
      <c r="H608" s="21"/>
      <c r="I608" s="18" t="e">
        <f t="shared" ca="1" si="48"/>
        <v>#REF!</v>
      </c>
      <c r="J608" s="39" t="e">
        <f t="shared" ca="1" si="49"/>
        <v>#REF!</v>
      </c>
      <c r="K608" s="39" t="e">
        <f t="shared" ca="1" si="50"/>
        <v>#REF!</v>
      </c>
      <c r="L608" s="23" t="e">
        <f t="shared" ca="1" si="51"/>
        <v>#REF!</v>
      </c>
      <c r="S608" s="23" t="e">
        <f ca="1">VLOOKUP(inscript!A608,INDIRECT(CONCATENATE("'c",G608,"'!E:G")),3,0)</f>
        <v>#REF!</v>
      </c>
    </row>
    <row r="609" spans="1:19" ht="15" customHeight="1" x14ac:dyDescent="0.3">
      <c r="A609" s="18"/>
      <c r="B609" s="19"/>
      <c r="C609" s="19"/>
      <c r="D609" s="20"/>
      <c r="E609" s="21"/>
      <c r="F609" s="38" t="e">
        <f t="shared" si="47"/>
        <v>#N/A</v>
      </c>
      <c r="G609" s="22"/>
      <c r="H609" s="21"/>
      <c r="I609" s="18" t="e">
        <f t="shared" ca="1" si="48"/>
        <v>#REF!</v>
      </c>
      <c r="J609" s="39" t="e">
        <f t="shared" ca="1" si="49"/>
        <v>#REF!</v>
      </c>
      <c r="K609" s="39" t="e">
        <f t="shared" ca="1" si="50"/>
        <v>#REF!</v>
      </c>
      <c r="L609" s="23" t="e">
        <f t="shared" ca="1" si="51"/>
        <v>#REF!</v>
      </c>
      <c r="S609" s="23" t="e">
        <f ca="1">VLOOKUP(inscript!A609,INDIRECT(CONCATENATE("'c",G609,"'!E:G")),3,0)</f>
        <v>#REF!</v>
      </c>
    </row>
    <row r="610" spans="1:19" ht="15" customHeight="1" x14ac:dyDescent="0.3">
      <c r="A610" s="18"/>
      <c r="B610" s="19"/>
      <c r="C610" s="19"/>
      <c r="D610" s="20"/>
      <c r="E610" s="21"/>
      <c r="F610" s="38" t="e">
        <f t="shared" si="47"/>
        <v>#N/A</v>
      </c>
      <c r="G610" s="22"/>
      <c r="H610" s="21"/>
      <c r="I610" s="18" t="e">
        <f t="shared" ca="1" si="48"/>
        <v>#REF!</v>
      </c>
      <c r="J610" s="39" t="e">
        <f t="shared" ca="1" si="49"/>
        <v>#REF!</v>
      </c>
      <c r="K610" s="39" t="e">
        <f t="shared" ca="1" si="50"/>
        <v>#REF!</v>
      </c>
      <c r="L610" s="23" t="e">
        <f t="shared" ca="1" si="51"/>
        <v>#REF!</v>
      </c>
      <c r="S610" s="23" t="e">
        <f ca="1">VLOOKUP(inscript!A610,INDIRECT(CONCATENATE("'c",G610,"'!E:G")),3,0)</f>
        <v>#REF!</v>
      </c>
    </row>
    <row r="611" spans="1:19" ht="15" customHeight="1" x14ac:dyDescent="0.3">
      <c r="A611" s="18"/>
      <c r="B611" s="19"/>
      <c r="C611" s="19"/>
      <c r="D611" s="20"/>
      <c r="E611" s="21"/>
      <c r="F611" s="38" t="e">
        <f t="shared" si="47"/>
        <v>#N/A</v>
      </c>
      <c r="G611" s="22"/>
      <c r="H611" s="21"/>
      <c r="I611" s="18" t="e">
        <f t="shared" ca="1" si="48"/>
        <v>#REF!</v>
      </c>
      <c r="J611" s="39" t="e">
        <f t="shared" ca="1" si="49"/>
        <v>#REF!</v>
      </c>
      <c r="K611" s="39" t="e">
        <f t="shared" ca="1" si="50"/>
        <v>#REF!</v>
      </c>
      <c r="L611" s="23" t="e">
        <f t="shared" ca="1" si="51"/>
        <v>#REF!</v>
      </c>
      <c r="S611" s="23" t="e">
        <f ca="1">VLOOKUP(inscript!A611,INDIRECT(CONCATENATE("'c",G611,"'!E:G")),3,0)</f>
        <v>#REF!</v>
      </c>
    </row>
    <row r="612" spans="1:19" ht="15" customHeight="1" x14ac:dyDescent="0.3">
      <c r="A612" s="18"/>
      <c r="B612" s="19"/>
      <c r="C612" s="19"/>
      <c r="D612" s="20"/>
      <c r="E612" s="21"/>
      <c r="F612" s="38" t="e">
        <f t="shared" si="47"/>
        <v>#N/A</v>
      </c>
      <c r="G612" s="22"/>
      <c r="H612" s="21"/>
      <c r="I612" s="18" t="e">
        <f t="shared" ca="1" si="48"/>
        <v>#REF!</v>
      </c>
      <c r="J612" s="39" t="e">
        <f t="shared" ca="1" si="49"/>
        <v>#REF!</v>
      </c>
      <c r="K612" s="39" t="e">
        <f t="shared" ca="1" si="50"/>
        <v>#REF!</v>
      </c>
      <c r="L612" s="23" t="e">
        <f t="shared" ca="1" si="51"/>
        <v>#REF!</v>
      </c>
      <c r="S612" s="23" t="e">
        <f ca="1">VLOOKUP(inscript!A612,INDIRECT(CONCATENATE("'c",G612,"'!E:G")),3,0)</f>
        <v>#REF!</v>
      </c>
    </row>
    <row r="613" spans="1:19" ht="15" customHeight="1" x14ac:dyDescent="0.3">
      <c r="A613" s="18"/>
      <c r="B613" s="19"/>
      <c r="C613" s="19"/>
      <c r="D613" s="20"/>
      <c r="E613" s="21"/>
      <c r="F613" s="38" t="e">
        <f t="shared" si="47"/>
        <v>#N/A</v>
      </c>
      <c r="G613" s="22"/>
      <c r="H613" s="21"/>
      <c r="I613" s="18" t="e">
        <f t="shared" ca="1" si="48"/>
        <v>#REF!</v>
      </c>
      <c r="J613" s="39" t="e">
        <f t="shared" ca="1" si="49"/>
        <v>#REF!</v>
      </c>
      <c r="K613" s="39" t="e">
        <f t="shared" ca="1" si="50"/>
        <v>#REF!</v>
      </c>
      <c r="L613" s="23" t="e">
        <f t="shared" ca="1" si="51"/>
        <v>#REF!</v>
      </c>
      <c r="S613" s="23" t="e">
        <f ca="1">VLOOKUP(inscript!A613,INDIRECT(CONCATENATE("'c",G613,"'!E:G")),3,0)</f>
        <v>#REF!</v>
      </c>
    </row>
    <row r="614" spans="1:19" ht="15" customHeight="1" x14ac:dyDescent="0.25">
      <c r="A614" s="5"/>
    </row>
    <row r="615" spans="1:19" ht="15" customHeight="1" x14ac:dyDescent="0.25">
      <c r="A615" s="5"/>
    </row>
    <row r="616" spans="1:19" ht="15" customHeight="1" x14ac:dyDescent="0.25">
      <c r="A616" s="5"/>
    </row>
    <row r="617" spans="1:19" ht="15" customHeight="1" x14ac:dyDescent="0.25">
      <c r="A617" s="5"/>
    </row>
    <row r="618" spans="1:19" ht="15" customHeight="1" x14ac:dyDescent="0.25">
      <c r="A618" s="5"/>
    </row>
    <row r="619" spans="1:19" ht="15" customHeight="1" x14ac:dyDescent="0.25">
      <c r="A619" s="5"/>
    </row>
    <row r="620" spans="1:19" ht="15" customHeight="1" x14ac:dyDescent="0.25">
      <c r="A620" s="5"/>
    </row>
    <row r="621" spans="1:19" ht="15" customHeight="1" x14ac:dyDescent="0.25">
      <c r="A621" s="5"/>
    </row>
    <row r="622" spans="1:19" ht="15" customHeight="1" x14ac:dyDescent="0.25">
      <c r="A622" s="5"/>
    </row>
    <row r="623" spans="1:19" ht="15" customHeight="1" x14ac:dyDescent="0.25">
      <c r="A623" s="5"/>
    </row>
    <row r="624" spans="1:19" ht="15" customHeight="1" x14ac:dyDescent="0.25">
      <c r="A624" s="5"/>
    </row>
    <row r="625" spans="1:1" ht="15" customHeight="1" x14ac:dyDescent="0.25">
      <c r="A625" s="5"/>
    </row>
    <row r="626" spans="1:1" ht="15" customHeight="1" x14ac:dyDescent="0.25">
      <c r="A626" s="5"/>
    </row>
    <row r="627" spans="1:1" ht="15" customHeight="1" x14ac:dyDescent="0.25">
      <c r="A627" s="5"/>
    </row>
    <row r="628" spans="1:1" ht="15" customHeight="1" x14ac:dyDescent="0.25">
      <c r="A628" s="5"/>
    </row>
    <row r="629" spans="1:1" ht="15" customHeight="1" x14ac:dyDescent="0.25">
      <c r="A629" s="5"/>
    </row>
    <row r="630" spans="1:1" ht="15" customHeight="1" x14ac:dyDescent="0.25">
      <c r="A630" s="5"/>
    </row>
    <row r="631" spans="1:1" ht="15" customHeight="1" x14ac:dyDescent="0.25">
      <c r="A631" s="5"/>
    </row>
    <row r="632" spans="1:1" ht="15" customHeight="1" x14ac:dyDescent="0.25">
      <c r="A632" s="5"/>
    </row>
    <row r="633" spans="1:1" ht="15" customHeight="1" x14ac:dyDescent="0.25">
      <c r="A633" s="5"/>
    </row>
    <row r="634" spans="1:1" ht="15" customHeight="1" x14ac:dyDescent="0.25">
      <c r="A634" s="5"/>
    </row>
    <row r="635" spans="1:1" ht="15" customHeight="1" x14ac:dyDescent="0.25">
      <c r="A635" s="5"/>
    </row>
    <row r="636" spans="1:1" ht="15" customHeight="1" x14ac:dyDescent="0.25">
      <c r="A636" s="5"/>
    </row>
    <row r="637" spans="1:1" ht="15" customHeight="1" x14ac:dyDescent="0.25">
      <c r="A637" s="5"/>
    </row>
    <row r="638" spans="1:1" ht="15" customHeight="1" x14ac:dyDescent="0.25">
      <c r="A638" s="5"/>
    </row>
    <row r="639" spans="1:1" ht="15" customHeight="1" x14ac:dyDescent="0.25">
      <c r="A639" s="5"/>
    </row>
    <row r="640" spans="1:1" ht="15" customHeight="1" x14ac:dyDescent="0.25">
      <c r="A640" s="5"/>
    </row>
    <row r="641" spans="1:1" ht="15" customHeight="1" x14ac:dyDescent="0.25">
      <c r="A641" s="5"/>
    </row>
    <row r="642" spans="1:1" ht="15" customHeight="1" x14ac:dyDescent="0.25">
      <c r="A642" s="5"/>
    </row>
    <row r="643" spans="1:1" ht="15" customHeight="1" x14ac:dyDescent="0.25">
      <c r="A643" s="5"/>
    </row>
    <row r="644" spans="1:1" ht="15" customHeight="1" x14ac:dyDescent="0.25">
      <c r="A644" s="5"/>
    </row>
    <row r="645" spans="1:1" ht="15" customHeight="1" x14ac:dyDescent="0.25">
      <c r="A645" s="5"/>
    </row>
    <row r="646" spans="1:1" ht="15" customHeight="1" x14ac:dyDescent="0.25">
      <c r="A646" s="5"/>
    </row>
    <row r="647" spans="1:1" ht="15" customHeight="1" x14ac:dyDescent="0.25">
      <c r="A647" s="5"/>
    </row>
    <row r="648" spans="1:1" ht="15" customHeight="1" x14ac:dyDescent="0.25">
      <c r="A648" s="5"/>
    </row>
    <row r="649" spans="1:1" ht="15" customHeight="1" x14ac:dyDescent="0.25">
      <c r="A649" s="5"/>
    </row>
    <row r="650" spans="1:1" ht="15" customHeight="1" x14ac:dyDescent="0.25">
      <c r="A650" s="5"/>
    </row>
    <row r="651" spans="1:1" ht="15" customHeight="1" x14ac:dyDescent="0.25">
      <c r="A651" s="5"/>
    </row>
    <row r="652" spans="1:1" ht="15" customHeight="1" x14ac:dyDescent="0.25">
      <c r="A652" s="5"/>
    </row>
    <row r="653" spans="1:1" ht="15" customHeight="1" x14ac:dyDescent="0.25">
      <c r="A653" s="5"/>
    </row>
    <row r="654" spans="1:1" ht="15" customHeight="1" x14ac:dyDescent="0.25">
      <c r="A654" s="5"/>
    </row>
    <row r="655" spans="1:1" ht="15" customHeight="1" x14ac:dyDescent="0.25">
      <c r="A655" s="5"/>
    </row>
    <row r="656" spans="1:1" ht="15" customHeight="1" x14ac:dyDescent="0.25">
      <c r="A656" s="5"/>
    </row>
    <row r="657" spans="1:1" ht="15" customHeight="1" x14ac:dyDescent="0.25">
      <c r="A657" s="5"/>
    </row>
    <row r="658" spans="1:1" ht="15" customHeight="1" x14ac:dyDescent="0.25">
      <c r="A658" s="5"/>
    </row>
    <row r="659" spans="1:1" ht="15" customHeight="1" x14ac:dyDescent="0.25">
      <c r="A659" s="5"/>
    </row>
    <row r="660" spans="1:1" ht="15" customHeight="1" x14ac:dyDescent="0.25">
      <c r="A660" s="5"/>
    </row>
    <row r="661" spans="1:1" ht="15" customHeight="1" x14ac:dyDescent="0.25">
      <c r="A661" s="5"/>
    </row>
    <row r="662" spans="1:1" ht="15" customHeight="1" x14ac:dyDescent="0.25">
      <c r="A662" s="5"/>
    </row>
    <row r="663" spans="1:1" ht="15" customHeight="1" x14ac:dyDescent="0.25">
      <c r="A663" s="5"/>
    </row>
    <row r="664" spans="1:1" ht="15" customHeight="1" x14ac:dyDescent="0.25">
      <c r="A664" s="5"/>
    </row>
    <row r="665" spans="1:1" ht="15" customHeight="1" x14ac:dyDescent="0.25">
      <c r="A665" s="5"/>
    </row>
    <row r="666" spans="1:1" ht="15" customHeight="1" x14ac:dyDescent="0.25">
      <c r="A666" s="5"/>
    </row>
    <row r="667" spans="1:1" ht="15" customHeight="1" x14ac:dyDescent="0.25">
      <c r="A667" s="5"/>
    </row>
    <row r="668" spans="1:1" ht="15" customHeight="1" x14ac:dyDescent="0.25">
      <c r="A668" s="5"/>
    </row>
    <row r="669" spans="1:1" ht="15" customHeight="1" x14ac:dyDescent="0.25">
      <c r="A669" s="5"/>
    </row>
    <row r="670" spans="1:1" ht="15" customHeight="1" x14ac:dyDescent="0.25">
      <c r="A670" s="5"/>
    </row>
    <row r="671" spans="1:1" ht="15" customHeight="1" x14ac:dyDescent="0.25">
      <c r="A671" s="5"/>
    </row>
    <row r="672" spans="1:1" ht="15" customHeight="1" x14ac:dyDescent="0.25">
      <c r="A672" s="5"/>
    </row>
    <row r="673" spans="1:1" ht="15" customHeight="1" x14ac:dyDescent="0.25">
      <c r="A673" s="5"/>
    </row>
    <row r="674" spans="1:1" ht="15" customHeight="1" x14ac:dyDescent="0.25">
      <c r="A674" s="5"/>
    </row>
    <row r="675" spans="1:1" ht="15" customHeight="1" x14ac:dyDescent="0.25">
      <c r="A675" s="5"/>
    </row>
    <row r="676" spans="1:1" ht="15" customHeight="1" x14ac:dyDescent="0.25">
      <c r="A676" s="5"/>
    </row>
    <row r="677" spans="1:1" ht="15" customHeight="1" x14ac:dyDescent="0.25">
      <c r="A677" s="5"/>
    </row>
    <row r="678" spans="1:1" ht="15" customHeight="1" x14ac:dyDescent="0.25">
      <c r="A678" s="5"/>
    </row>
    <row r="679" spans="1:1" ht="15" customHeight="1" x14ac:dyDescent="0.25">
      <c r="A679" s="5"/>
    </row>
    <row r="680" spans="1:1" ht="15" customHeight="1" x14ac:dyDescent="0.25">
      <c r="A680" s="5"/>
    </row>
    <row r="681" spans="1:1" ht="15" customHeight="1" x14ac:dyDescent="0.25">
      <c r="A681" s="5"/>
    </row>
    <row r="682" spans="1:1" ht="15" customHeight="1" x14ac:dyDescent="0.25">
      <c r="A682" s="5"/>
    </row>
    <row r="683" spans="1:1" ht="15" customHeight="1" x14ac:dyDescent="0.25">
      <c r="A683" s="5"/>
    </row>
    <row r="684" spans="1:1" ht="15" customHeight="1" x14ac:dyDescent="0.25">
      <c r="A684" s="5"/>
    </row>
    <row r="685" spans="1:1" ht="15" customHeight="1" x14ac:dyDescent="0.25">
      <c r="A685" s="5"/>
    </row>
    <row r="686" spans="1:1" ht="15" customHeight="1" x14ac:dyDescent="0.25">
      <c r="A686" s="5"/>
    </row>
    <row r="687" spans="1:1" ht="15" customHeight="1" x14ac:dyDescent="0.25">
      <c r="A687" s="5"/>
    </row>
    <row r="688" spans="1:1" ht="15" customHeight="1" x14ac:dyDescent="0.25">
      <c r="A688" s="5"/>
    </row>
    <row r="689" spans="1:1" ht="15" customHeight="1" x14ac:dyDescent="0.25">
      <c r="A689" s="5"/>
    </row>
    <row r="690" spans="1:1" ht="15" customHeight="1" x14ac:dyDescent="0.25">
      <c r="A690" s="5"/>
    </row>
    <row r="691" spans="1:1" ht="15" customHeight="1" x14ac:dyDescent="0.25">
      <c r="A691" s="5"/>
    </row>
    <row r="692" spans="1:1" ht="15" customHeight="1" x14ac:dyDescent="0.25">
      <c r="A692" s="5"/>
    </row>
    <row r="693" spans="1:1" ht="15" customHeight="1" x14ac:dyDescent="0.25">
      <c r="A693" s="5"/>
    </row>
    <row r="694" spans="1:1" ht="15" customHeight="1" x14ac:dyDescent="0.25">
      <c r="A694" s="5"/>
    </row>
    <row r="695" spans="1:1" ht="15" customHeight="1" x14ac:dyDescent="0.25">
      <c r="A695" s="5"/>
    </row>
    <row r="696" spans="1:1" ht="15" customHeight="1" x14ac:dyDescent="0.25">
      <c r="A696" s="5"/>
    </row>
    <row r="697" spans="1:1" ht="15" customHeight="1" x14ac:dyDescent="0.25">
      <c r="A697" s="5"/>
    </row>
    <row r="698" spans="1:1" ht="15" customHeight="1" x14ac:dyDescent="0.25">
      <c r="A698" s="5"/>
    </row>
    <row r="699" spans="1:1" ht="15" customHeight="1" x14ac:dyDescent="0.25">
      <c r="A699" s="5"/>
    </row>
    <row r="700" spans="1:1" ht="15" customHeight="1" x14ac:dyDescent="0.25">
      <c r="A700" s="5"/>
    </row>
    <row r="701" spans="1:1" ht="15" customHeight="1" x14ac:dyDescent="0.25">
      <c r="A701" s="5"/>
    </row>
    <row r="702" spans="1:1" ht="15" customHeight="1" x14ac:dyDescent="0.25">
      <c r="A702" s="5"/>
    </row>
    <row r="703" spans="1:1" ht="15" customHeight="1" x14ac:dyDescent="0.25">
      <c r="A703" s="5"/>
    </row>
    <row r="704" spans="1:1" ht="15" customHeight="1" x14ac:dyDescent="0.25">
      <c r="A704" s="5"/>
    </row>
    <row r="705" spans="1:1" ht="15" customHeight="1" x14ac:dyDescent="0.25">
      <c r="A705" s="5"/>
    </row>
    <row r="706" spans="1:1" ht="15" customHeight="1" x14ac:dyDescent="0.25">
      <c r="A706" s="5"/>
    </row>
    <row r="707" spans="1:1" ht="15" customHeight="1" x14ac:dyDescent="0.25">
      <c r="A707" s="5"/>
    </row>
    <row r="708" spans="1:1" ht="15" customHeight="1" x14ac:dyDescent="0.25">
      <c r="A708" s="5"/>
    </row>
    <row r="709" spans="1:1" ht="15" customHeight="1" x14ac:dyDescent="0.25">
      <c r="A709" s="5"/>
    </row>
    <row r="710" spans="1:1" ht="15" customHeight="1" x14ac:dyDescent="0.25">
      <c r="A710" s="5"/>
    </row>
    <row r="711" spans="1:1" ht="15" customHeight="1" x14ac:dyDescent="0.25">
      <c r="A711" s="5"/>
    </row>
    <row r="712" spans="1:1" ht="15" customHeight="1" x14ac:dyDescent="0.25">
      <c r="A712" s="5"/>
    </row>
    <row r="713" spans="1:1" ht="15" customHeight="1" x14ac:dyDescent="0.25">
      <c r="A713" s="5"/>
    </row>
    <row r="714" spans="1:1" ht="15" customHeight="1" x14ac:dyDescent="0.25">
      <c r="A714" s="5"/>
    </row>
    <row r="715" spans="1:1" ht="15" customHeight="1" x14ac:dyDescent="0.25">
      <c r="A715" s="5"/>
    </row>
    <row r="716" spans="1:1" ht="15" customHeight="1" x14ac:dyDescent="0.25">
      <c r="A716" s="5"/>
    </row>
    <row r="717" spans="1:1" ht="15" customHeight="1" x14ac:dyDescent="0.25">
      <c r="A717" s="5"/>
    </row>
    <row r="718" spans="1:1" ht="15" customHeight="1" x14ac:dyDescent="0.25">
      <c r="A718" s="5"/>
    </row>
    <row r="719" spans="1:1" ht="15" customHeight="1" x14ac:dyDescent="0.25">
      <c r="A719" s="5"/>
    </row>
    <row r="720" spans="1:1" ht="15" customHeight="1" x14ac:dyDescent="0.25">
      <c r="A720" s="5"/>
    </row>
    <row r="721" spans="1:1" ht="15" customHeight="1" x14ac:dyDescent="0.25">
      <c r="A721" s="5"/>
    </row>
    <row r="722" spans="1:1" ht="15" customHeight="1" x14ac:dyDescent="0.25">
      <c r="A722" s="5"/>
    </row>
    <row r="723" spans="1:1" ht="15" customHeight="1" x14ac:dyDescent="0.25">
      <c r="A723" s="5"/>
    </row>
    <row r="724" spans="1:1" ht="15" customHeight="1" x14ac:dyDescent="0.25">
      <c r="A724" s="5"/>
    </row>
    <row r="725" spans="1:1" ht="15" customHeight="1" x14ac:dyDescent="0.25">
      <c r="A725" s="5"/>
    </row>
    <row r="726" spans="1:1" ht="15" customHeight="1" x14ac:dyDescent="0.25">
      <c r="A726" s="5"/>
    </row>
    <row r="727" spans="1:1" ht="15" customHeight="1" x14ac:dyDescent="0.25">
      <c r="A727" s="5"/>
    </row>
    <row r="728" spans="1:1" ht="15" customHeight="1" x14ac:dyDescent="0.25">
      <c r="A728" s="5"/>
    </row>
    <row r="729" spans="1:1" ht="15" customHeight="1" x14ac:dyDescent="0.25">
      <c r="A729" s="5"/>
    </row>
    <row r="730" spans="1:1" ht="15" customHeight="1" x14ac:dyDescent="0.25">
      <c r="A730" s="5"/>
    </row>
    <row r="731" spans="1:1" ht="15" customHeight="1" x14ac:dyDescent="0.25">
      <c r="A731" s="5"/>
    </row>
    <row r="732" spans="1:1" ht="15" customHeight="1" x14ac:dyDescent="0.25">
      <c r="A732" s="5"/>
    </row>
    <row r="733" spans="1:1" ht="15" customHeight="1" x14ac:dyDescent="0.25">
      <c r="A733" s="5"/>
    </row>
    <row r="734" spans="1:1" ht="15" customHeight="1" x14ac:dyDescent="0.25">
      <c r="A734" s="5"/>
    </row>
    <row r="735" spans="1:1" ht="15" customHeight="1" x14ac:dyDescent="0.25">
      <c r="A735" s="5"/>
    </row>
    <row r="736" spans="1:1" ht="15" customHeight="1" x14ac:dyDescent="0.25">
      <c r="A736" s="5"/>
    </row>
    <row r="737" spans="1:1" ht="15" customHeight="1" x14ac:dyDescent="0.25">
      <c r="A737" s="5"/>
    </row>
    <row r="738" spans="1:1" ht="15" customHeight="1" x14ac:dyDescent="0.25">
      <c r="A738" s="5"/>
    </row>
    <row r="739" spans="1:1" ht="15" customHeight="1" x14ac:dyDescent="0.25">
      <c r="A739" s="5"/>
    </row>
    <row r="740" spans="1:1" ht="15" customHeight="1" x14ac:dyDescent="0.25">
      <c r="A740" s="5"/>
    </row>
    <row r="741" spans="1:1" ht="15" customHeight="1" x14ac:dyDescent="0.25">
      <c r="A741" s="5"/>
    </row>
    <row r="742" spans="1:1" ht="15" customHeight="1" x14ac:dyDescent="0.25">
      <c r="A742" s="5"/>
    </row>
    <row r="743" spans="1:1" ht="15" customHeight="1" x14ac:dyDescent="0.25">
      <c r="A743" s="5"/>
    </row>
    <row r="744" spans="1:1" ht="15" customHeight="1" x14ac:dyDescent="0.25">
      <c r="A744" s="5"/>
    </row>
    <row r="745" spans="1:1" ht="15" customHeight="1" x14ac:dyDescent="0.25">
      <c r="A745" s="5"/>
    </row>
    <row r="746" spans="1:1" ht="15" customHeight="1" x14ac:dyDescent="0.25">
      <c r="A746" s="5"/>
    </row>
    <row r="747" spans="1:1" ht="15" customHeight="1" x14ac:dyDescent="0.25">
      <c r="A747" s="5"/>
    </row>
    <row r="748" spans="1:1" ht="15" customHeight="1" x14ac:dyDescent="0.25">
      <c r="A748" s="5"/>
    </row>
    <row r="749" spans="1:1" ht="15" customHeight="1" x14ac:dyDescent="0.25">
      <c r="A749" s="5"/>
    </row>
    <row r="750" spans="1:1" ht="15" customHeight="1" x14ac:dyDescent="0.25">
      <c r="A750" s="5"/>
    </row>
    <row r="751" spans="1:1" ht="15" customHeight="1" x14ac:dyDescent="0.25">
      <c r="A751" s="5"/>
    </row>
    <row r="752" spans="1:1" ht="15" customHeight="1" x14ac:dyDescent="0.25">
      <c r="A752" s="5"/>
    </row>
    <row r="753" spans="1:1" ht="15" customHeight="1" x14ac:dyDescent="0.25">
      <c r="A753" s="5"/>
    </row>
    <row r="754" spans="1:1" ht="15" customHeight="1" x14ac:dyDescent="0.25">
      <c r="A754" s="5"/>
    </row>
    <row r="755" spans="1:1" ht="15" customHeight="1" x14ac:dyDescent="0.25">
      <c r="A755" s="5"/>
    </row>
    <row r="756" spans="1:1" ht="15" customHeight="1" x14ac:dyDescent="0.25">
      <c r="A756" s="5"/>
    </row>
    <row r="757" spans="1:1" ht="15" customHeight="1" x14ac:dyDescent="0.25">
      <c r="A757" s="5"/>
    </row>
    <row r="758" spans="1:1" ht="15" customHeight="1" x14ac:dyDescent="0.25">
      <c r="A758" s="5"/>
    </row>
    <row r="759" spans="1:1" ht="15" customHeight="1" x14ac:dyDescent="0.25">
      <c r="A759" s="5"/>
    </row>
    <row r="760" spans="1:1" ht="15" customHeight="1" x14ac:dyDescent="0.25">
      <c r="A760" s="5"/>
    </row>
    <row r="761" spans="1:1" ht="15" customHeight="1" x14ac:dyDescent="0.25">
      <c r="A761" s="5"/>
    </row>
    <row r="762" spans="1:1" ht="15" customHeight="1" x14ac:dyDescent="0.25">
      <c r="A762" s="5"/>
    </row>
    <row r="763" spans="1:1" ht="15" customHeight="1" x14ac:dyDescent="0.25">
      <c r="A763" s="5"/>
    </row>
    <row r="764" spans="1:1" ht="15" customHeight="1" x14ac:dyDescent="0.25">
      <c r="A764" s="5"/>
    </row>
    <row r="765" spans="1:1" ht="15" customHeight="1" x14ac:dyDescent="0.25">
      <c r="A765" s="5"/>
    </row>
    <row r="766" spans="1:1" ht="15" customHeight="1" x14ac:dyDescent="0.25">
      <c r="A766" s="5"/>
    </row>
    <row r="767" spans="1:1" ht="15" customHeight="1" x14ac:dyDescent="0.25">
      <c r="A767" s="5"/>
    </row>
    <row r="768" spans="1:1" ht="15" customHeight="1" x14ac:dyDescent="0.25">
      <c r="A768" s="5"/>
    </row>
    <row r="769" spans="1:1" ht="15" customHeight="1" x14ac:dyDescent="0.25">
      <c r="A769" s="5"/>
    </row>
    <row r="770" spans="1:1" ht="15" customHeight="1" x14ac:dyDescent="0.25">
      <c r="A770" s="5"/>
    </row>
    <row r="771" spans="1:1" ht="15" customHeight="1" x14ac:dyDescent="0.25">
      <c r="A771" s="5"/>
    </row>
    <row r="772" spans="1:1" ht="15" customHeight="1" x14ac:dyDescent="0.25">
      <c r="A772" s="5"/>
    </row>
    <row r="773" spans="1:1" ht="15" customHeight="1" x14ac:dyDescent="0.25">
      <c r="A773" s="5"/>
    </row>
    <row r="774" spans="1:1" ht="15" customHeight="1" x14ac:dyDescent="0.25">
      <c r="A774" s="5"/>
    </row>
    <row r="775" spans="1:1" ht="15" customHeight="1" x14ac:dyDescent="0.25">
      <c r="A775" s="5"/>
    </row>
    <row r="776" spans="1:1" ht="15" customHeight="1" x14ac:dyDescent="0.25">
      <c r="A776" s="5"/>
    </row>
    <row r="777" spans="1:1" ht="15" customHeight="1" x14ac:dyDescent="0.25">
      <c r="A777" s="5"/>
    </row>
    <row r="778" spans="1:1" ht="15" customHeight="1" x14ac:dyDescent="0.25">
      <c r="A778" s="5"/>
    </row>
    <row r="779" spans="1:1" ht="15" customHeight="1" x14ac:dyDescent="0.25">
      <c r="A779" s="5"/>
    </row>
    <row r="780" spans="1:1" ht="15" customHeight="1" x14ac:dyDescent="0.25">
      <c r="A780" s="5"/>
    </row>
    <row r="781" spans="1:1" ht="15" customHeight="1" x14ac:dyDescent="0.25">
      <c r="A781" s="5"/>
    </row>
    <row r="782" spans="1:1" ht="15" customHeight="1" x14ac:dyDescent="0.25">
      <c r="A782" s="5"/>
    </row>
    <row r="783" spans="1:1" ht="15" customHeight="1" x14ac:dyDescent="0.25">
      <c r="A783" s="5"/>
    </row>
    <row r="784" spans="1:1" ht="15" customHeight="1" x14ac:dyDescent="0.25">
      <c r="A784" s="5"/>
    </row>
    <row r="785" spans="1:1" ht="15" customHeight="1" x14ac:dyDescent="0.25">
      <c r="A785" s="5"/>
    </row>
    <row r="786" spans="1:1" ht="15" customHeight="1" x14ac:dyDescent="0.25">
      <c r="A786" s="5"/>
    </row>
    <row r="787" spans="1:1" ht="15" customHeight="1" x14ac:dyDescent="0.25">
      <c r="A787" s="5"/>
    </row>
    <row r="788" spans="1:1" ht="15" customHeight="1" x14ac:dyDescent="0.25">
      <c r="A788" s="5"/>
    </row>
    <row r="789" spans="1:1" ht="15" customHeight="1" x14ac:dyDescent="0.25">
      <c r="A789" s="5"/>
    </row>
    <row r="790" spans="1:1" ht="15" customHeight="1" x14ac:dyDescent="0.25">
      <c r="A790" s="5"/>
    </row>
    <row r="791" spans="1:1" ht="15" customHeight="1" x14ac:dyDescent="0.25">
      <c r="A791" s="5"/>
    </row>
    <row r="792" spans="1:1" ht="15" customHeight="1" x14ac:dyDescent="0.25">
      <c r="A792" s="5"/>
    </row>
    <row r="793" spans="1:1" ht="15" customHeight="1" x14ac:dyDescent="0.25">
      <c r="A793" s="5"/>
    </row>
    <row r="794" spans="1:1" ht="15" customHeight="1" x14ac:dyDescent="0.25">
      <c r="A794" s="5"/>
    </row>
    <row r="795" spans="1:1" ht="15" customHeight="1" x14ac:dyDescent="0.25">
      <c r="A795" s="5"/>
    </row>
    <row r="796" spans="1:1" ht="15" customHeight="1" x14ac:dyDescent="0.25">
      <c r="A796" s="5"/>
    </row>
    <row r="797" spans="1:1" ht="15" customHeight="1" x14ac:dyDescent="0.25">
      <c r="A797" s="5"/>
    </row>
    <row r="798" spans="1:1" ht="15" customHeight="1" x14ac:dyDescent="0.25">
      <c r="A798" s="5"/>
    </row>
    <row r="799" spans="1:1" ht="15" customHeight="1" x14ac:dyDescent="0.25">
      <c r="A799" s="5"/>
    </row>
    <row r="800" spans="1:1" ht="15" customHeight="1" x14ac:dyDescent="0.25">
      <c r="A800" s="5"/>
    </row>
    <row r="801" spans="1:1" ht="15" customHeight="1" x14ac:dyDescent="0.25">
      <c r="A801" s="5"/>
    </row>
    <row r="802" spans="1:1" ht="15" customHeight="1" x14ac:dyDescent="0.25">
      <c r="A802" s="5"/>
    </row>
    <row r="803" spans="1:1" ht="15" customHeight="1" x14ac:dyDescent="0.25">
      <c r="A803" s="5"/>
    </row>
    <row r="804" spans="1:1" ht="15" customHeight="1" x14ac:dyDescent="0.25">
      <c r="A804" s="5"/>
    </row>
    <row r="805" spans="1:1" ht="15" customHeight="1" x14ac:dyDescent="0.25">
      <c r="A805" s="5"/>
    </row>
    <row r="806" spans="1:1" ht="15" customHeight="1" x14ac:dyDescent="0.25">
      <c r="A806" s="5"/>
    </row>
    <row r="807" spans="1:1" ht="15" customHeight="1" x14ac:dyDescent="0.25">
      <c r="A807" s="5"/>
    </row>
    <row r="808" spans="1:1" ht="15" customHeight="1" x14ac:dyDescent="0.25">
      <c r="A808" s="5"/>
    </row>
    <row r="809" spans="1:1" ht="15" customHeight="1" x14ac:dyDescent="0.25">
      <c r="A809" s="5"/>
    </row>
    <row r="810" spans="1:1" ht="15" customHeight="1" x14ac:dyDescent="0.25">
      <c r="A810" s="5"/>
    </row>
    <row r="811" spans="1:1" ht="15" customHeight="1" x14ac:dyDescent="0.25">
      <c r="A811" s="5"/>
    </row>
    <row r="812" spans="1:1" ht="15" customHeight="1" x14ac:dyDescent="0.25">
      <c r="A812" s="5"/>
    </row>
    <row r="813" spans="1:1" ht="15" customHeight="1" x14ac:dyDescent="0.25">
      <c r="A813" s="5"/>
    </row>
    <row r="814" spans="1:1" ht="15" customHeight="1" x14ac:dyDescent="0.25">
      <c r="A814" s="5"/>
    </row>
    <row r="815" spans="1:1" ht="15" customHeight="1" x14ac:dyDescent="0.25">
      <c r="A815" s="5"/>
    </row>
    <row r="816" spans="1:1" ht="15" customHeight="1" x14ac:dyDescent="0.25">
      <c r="A816" s="5"/>
    </row>
    <row r="817" spans="1:1" ht="15" customHeight="1" x14ac:dyDescent="0.25">
      <c r="A817" s="5"/>
    </row>
    <row r="818" spans="1:1" ht="15" customHeight="1" x14ac:dyDescent="0.25">
      <c r="A818" s="5"/>
    </row>
    <row r="819" spans="1:1" ht="15" customHeight="1" x14ac:dyDescent="0.25">
      <c r="A819" s="5"/>
    </row>
    <row r="820" spans="1:1" ht="15" customHeight="1" x14ac:dyDescent="0.25">
      <c r="A820" s="5"/>
    </row>
    <row r="821" spans="1:1" ht="15" customHeight="1" x14ac:dyDescent="0.25">
      <c r="A821" s="5"/>
    </row>
    <row r="822" spans="1:1" ht="15" customHeight="1" x14ac:dyDescent="0.25">
      <c r="A822" s="5"/>
    </row>
    <row r="823" spans="1:1" ht="15" customHeight="1" x14ac:dyDescent="0.25">
      <c r="A823" s="5"/>
    </row>
    <row r="824" spans="1:1" ht="15" customHeight="1" x14ac:dyDescent="0.25">
      <c r="A824" s="5"/>
    </row>
    <row r="825" spans="1:1" ht="15" customHeight="1" x14ac:dyDescent="0.25">
      <c r="A825" s="5"/>
    </row>
    <row r="826" spans="1:1" ht="15" customHeight="1" x14ac:dyDescent="0.25">
      <c r="A826" s="5"/>
    </row>
    <row r="827" spans="1:1" ht="15" customHeight="1" x14ac:dyDescent="0.25">
      <c r="A827" s="5"/>
    </row>
    <row r="828" spans="1:1" ht="15" customHeight="1" x14ac:dyDescent="0.25">
      <c r="A828" s="5"/>
    </row>
    <row r="829" spans="1:1" ht="15" customHeight="1" x14ac:dyDescent="0.25">
      <c r="A829" s="5"/>
    </row>
    <row r="830" spans="1:1" ht="15" customHeight="1" x14ac:dyDescent="0.25">
      <c r="A830" s="5"/>
    </row>
    <row r="831" spans="1:1" ht="15" customHeight="1" x14ac:dyDescent="0.25">
      <c r="A831" s="5"/>
    </row>
    <row r="832" spans="1:1" ht="15" customHeight="1" x14ac:dyDescent="0.25">
      <c r="A832" s="5"/>
    </row>
    <row r="833" spans="1:1" ht="15" customHeight="1" x14ac:dyDescent="0.25">
      <c r="A833" s="5"/>
    </row>
    <row r="834" spans="1:1" ht="15" customHeight="1" x14ac:dyDescent="0.25">
      <c r="A834" s="5"/>
    </row>
    <row r="835" spans="1:1" ht="15" customHeight="1" x14ac:dyDescent="0.25">
      <c r="A835" s="5"/>
    </row>
    <row r="836" spans="1:1" ht="15" customHeight="1" x14ac:dyDescent="0.25">
      <c r="A836" s="5"/>
    </row>
    <row r="837" spans="1:1" ht="15" customHeight="1" x14ac:dyDescent="0.25">
      <c r="A837" s="5"/>
    </row>
    <row r="838" spans="1:1" ht="15" customHeight="1" x14ac:dyDescent="0.25">
      <c r="A838" s="5"/>
    </row>
    <row r="839" spans="1:1" ht="15" customHeight="1" x14ac:dyDescent="0.25">
      <c r="A839" s="5"/>
    </row>
    <row r="840" spans="1:1" ht="15" customHeight="1" x14ac:dyDescent="0.25">
      <c r="A840" s="5"/>
    </row>
    <row r="841" spans="1:1" ht="15" customHeight="1" x14ac:dyDescent="0.25">
      <c r="A841" s="5"/>
    </row>
    <row r="842" spans="1:1" ht="15" customHeight="1" x14ac:dyDescent="0.25">
      <c r="A842" s="5"/>
    </row>
    <row r="843" spans="1:1" ht="15" customHeight="1" x14ac:dyDescent="0.25">
      <c r="A843" s="5"/>
    </row>
    <row r="844" spans="1:1" ht="15" customHeight="1" x14ac:dyDescent="0.25">
      <c r="A844" s="5"/>
    </row>
    <row r="845" spans="1:1" ht="15" customHeight="1" x14ac:dyDescent="0.25">
      <c r="A845" s="5"/>
    </row>
    <row r="846" spans="1:1" ht="15" customHeight="1" x14ac:dyDescent="0.25">
      <c r="A846" s="5"/>
    </row>
    <row r="847" spans="1:1" ht="15" customHeight="1" x14ac:dyDescent="0.25">
      <c r="A847" s="5"/>
    </row>
    <row r="848" spans="1:1" ht="15" customHeight="1" x14ac:dyDescent="0.25">
      <c r="A848" s="5"/>
    </row>
    <row r="849" spans="1:1" ht="15" customHeight="1" x14ac:dyDescent="0.25">
      <c r="A849" s="5"/>
    </row>
    <row r="850" spans="1:1" ht="15" customHeight="1" x14ac:dyDescent="0.25">
      <c r="A850" s="5"/>
    </row>
    <row r="851" spans="1:1" ht="15" customHeight="1" x14ac:dyDescent="0.25">
      <c r="A851" s="5"/>
    </row>
    <row r="852" spans="1:1" ht="15" customHeight="1" x14ac:dyDescent="0.25">
      <c r="A852" s="5"/>
    </row>
    <row r="853" spans="1:1" ht="15" customHeight="1" x14ac:dyDescent="0.25">
      <c r="A853" s="5"/>
    </row>
    <row r="854" spans="1:1" ht="15" customHeight="1" x14ac:dyDescent="0.25">
      <c r="A854" s="5"/>
    </row>
    <row r="855" spans="1:1" ht="15" customHeight="1" x14ac:dyDescent="0.25">
      <c r="A855" s="5"/>
    </row>
    <row r="856" spans="1:1" ht="15" customHeight="1" x14ac:dyDescent="0.25">
      <c r="A856" s="5"/>
    </row>
    <row r="857" spans="1:1" ht="15" customHeight="1" x14ac:dyDescent="0.25">
      <c r="A857" s="5"/>
    </row>
    <row r="858" spans="1:1" ht="15" customHeight="1" x14ac:dyDescent="0.25">
      <c r="A858" s="5"/>
    </row>
    <row r="859" spans="1:1" ht="15" customHeight="1" x14ac:dyDescent="0.25">
      <c r="A859" s="5"/>
    </row>
    <row r="860" spans="1:1" ht="15" customHeight="1" x14ac:dyDescent="0.25">
      <c r="A860" s="5"/>
    </row>
    <row r="861" spans="1:1" ht="15" customHeight="1" x14ac:dyDescent="0.25">
      <c r="A861" s="5"/>
    </row>
    <row r="862" spans="1:1" ht="15" customHeight="1" x14ac:dyDescent="0.25">
      <c r="A862" s="5"/>
    </row>
    <row r="863" spans="1:1" ht="15" customHeight="1" x14ac:dyDescent="0.25">
      <c r="A863" s="5"/>
    </row>
    <row r="864" spans="1:1" ht="15" customHeight="1" x14ac:dyDescent="0.25">
      <c r="A864" s="5"/>
    </row>
    <row r="865" spans="1:1" ht="15" customHeight="1" x14ac:dyDescent="0.25">
      <c r="A865" s="5"/>
    </row>
    <row r="866" spans="1:1" ht="15" customHeight="1" x14ac:dyDescent="0.25">
      <c r="A866" s="5"/>
    </row>
    <row r="867" spans="1:1" ht="15" customHeight="1" x14ac:dyDescent="0.25">
      <c r="A867" s="5"/>
    </row>
    <row r="868" spans="1:1" ht="15" customHeight="1" x14ac:dyDescent="0.25">
      <c r="A868" s="5"/>
    </row>
    <row r="869" spans="1:1" ht="15" customHeight="1" x14ac:dyDescent="0.25">
      <c r="A869" s="5"/>
    </row>
    <row r="870" spans="1:1" ht="15" customHeight="1" x14ac:dyDescent="0.25">
      <c r="A870" s="5"/>
    </row>
    <row r="871" spans="1:1" ht="15" customHeight="1" x14ac:dyDescent="0.25">
      <c r="A871" s="5"/>
    </row>
    <row r="872" spans="1:1" ht="15" customHeight="1" x14ac:dyDescent="0.25">
      <c r="A872" s="5"/>
    </row>
    <row r="873" spans="1:1" ht="15" customHeight="1" x14ac:dyDescent="0.25">
      <c r="A873" s="5"/>
    </row>
    <row r="874" spans="1:1" ht="15" customHeight="1" x14ac:dyDescent="0.25">
      <c r="A874" s="5"/>
    </row>
    <row r="875" spans="1:1" ht="15" customHeight="1" x14ac:dyDescent="0.25">
      <c r="A875" s="5"/>
    </row>
    <row r="876" spans="1:1" ht="15" customHeight="1" x14ac:dyDescent="0.25">
      <c r="A876" s="5"/>
    </row>
    <row r="877" spans="1:1" ht="15" customHeight="1" x14ac:dyDescent="0.25">
      <c r="A877" s="5"/>
    </row>
    <row r="878" spans="1:1" ht="15" customHeight="1" x14ac:dyDescent="0.25">
      <c r="A878" s="5"/>
    </row>
    <row r="879" spans="1:1" ht="15" customHeight="1" x14ac:dyDescent="0.25">
      <c r="A879" s="5"/>
    </row>
    <row r="880" spans="1:1" ht="15" customHeight="1" x14ac:dyDescent="0.25">
      <c r="A880" s="5"/>
    </row>
    <row r="881" spans="1:1" ht="15" customHeight="1" x14ac:dyDescent="0.25">
      <c r="A881" s="5"/>
    </row>
    <row r="882" spans="1:1" ht="15" customHeight="1" x14ac:dyDescent="0.25">
      <c r="A882" s="5"/>
    </row>
    <row r="883" spans="1:1" ht="15" customHeight="1" x14ac:dyDescent="0.25">
      <c r="A883" s="5"/>
    </row>
    <row r="884" spans="1:1" ht="15" customHeight="1" x14ac:dyDescent="0.25">
      <c r="A884" s="5"/>
    </row>
    <row r="885" spans="1:1" ht="15" customHeight="1" x14ac:dyDescent="0.25">
      <c r="A885" s="5"/>
    </row>
    <row r="886" spans="1:1" ht="15" customHeight="1" x14ac:dyDescent="0.25">
      <c r="A886" s="5"/>
    </row>
    <row r="887" spans="1:1" ht="15" customHeight="1" x14ac:dyDescent="0.25">
      <c r="A887" s="5"/>
    </row>
    <row r="888" spans="1:1" ht="15" customHeight="1" x14ac:dyDescent="0.25">
      <c r="A888" s="5"/>
    </row>
    <row r="889" spans="1:1" ht="15" customHeight="1" x14ac:dyDescent="0.25">
      <c r="A889" s="5"/>
    </row>
    <row r="890" spans="1:1" ht="15" customHeight="1" x14ac:dyDescent="0.25">
      <c r="A890" s="5"/>
    </row>
    <row r="891" spans="1:1" ht="15" customHeight="1" x14ac:dyDescent="0.25">
      <c r="A891" s="5"/>
    </row>
    <row r="892" spans="1:1" ht="15" customHeight="1" x14ac:dyDescent="0.25">
      <c r="A892" s="5"/>
    </row>
    <row r="893" spans="1:1" ht="15" customHeight="1" x14ac:dyDescent="0.25">
      <c r="A893" s="5"/>
    </row>
    <row r="894" spans="1:1" ht="15" customHeight="1" x14ac:dyDescent="0.25">
      <c r="A894" s="5"/>
    </row>
    <row r="895" spans="1:1" ht="15" customHeight="1" x14ac:dyDescent="0.25">
      <c r="A895" s="5"/>
    </row>
    <row r="896" spans="1:1" ht="15" customHeight="1" x14ac:dyDescent="0.25">
      <c r="A896" s="5"/>
    </row>
    <row r="897" spans="1:1" ht="15" customHeight="1" x14ac:dyDescent="0.25">
      <c r="A897" s="5"/>
    </row>
    <row r="898" spans="1:1" ht="15" customHeight="1" x14ac:dyDescent="0.25">
      <c r="A898" s="5"/>
    </row>
    <row r="899" spans="1:1" ht="15" customHeight="1" x14ac:dyDescent="0.25">
      <c r="A899" s="5"/>
    </row>
    <row r="900" spans="1:1" ht="15" customHeight="1" x14ac:dyDescent="0.25">
      <c r="A900" s="5"/>
    </row>
    <row r="901" spans="1:1" ht="15" customHeight="1" x14ac:dyDescent="0.25">
      <c r="A901" s="5"/>
    </row>
    <row r="902" spans="1:1" ht="15" customHeight="1" x14ac:dyDescent="0.25">
      <c r="A902" s="5"/>
    </row>
    <row r="903" spans="1:1" ht="15" customHeight="1" x14ac:dyDescent="0.25">
      <c r="A903" s="5"/>
    </row>
    <row r="904" spans="1:1" ht="15" customHeight="1" x14ac:dyDescent="0.25">
      <c r="A904" s="5"/>
    </row>
    <row r="905" spans="1:1" ht="15" customHeight="1" x14ac:dyDescent="0.25">
      <c r="A905" s="5"/>
    </row>
    <row r="906" spans="1:1" ht="15" customHeight="1" x14ac:dyDescent="0.25">
      <c r="A906" s="5"/>
    </row>
    <row r="907" spans="1:1" ht="15" customHeight="1" x14ac:dyDescent="0.25">
      <c r="A907" s="5"/>
    </row>
    <row r="908" spans="1:1" ht="15" customHeight="1" x14ac:dyDescent="0.25">
      <c r="A908" s="5"/>
    </row>
    <row r="909" spans="1:1" ht="15" customHeight="1" x14ac:dyDescent="0.25">
      <c r="A909" s="5"/>
    </row>
    <row r="910" spans="1:1" ht="15" customHeight="1" x14ac:dyDescent="0.25">
      <c r="A910" s="5"/>
    </row>
    <row r="911" spans="1:1" ht="15" customHeight="1" x14ac:dyDescent="0.25">
      <c r="A911" s="5"/>
    </row>
    <row r="912" spans="1:1" ht="15" customHeight="1" x14ac:dyDescent="0.25">
      <c r="A912" s="5"/>
    </row>
    <row r="913" spans="1:1" ht="15" customHeight="1" x14ac:dyDescent="0.25">
      <c r="A913" s="5"/>
    </row>
    <row r="914" spans="1:1" ht="15" customHeight="1" x14ac:dyDescent="0.25">
      <c r="A914" s="5"/>
    </row>
    <row r="915" spans="1:1" ht="15" customHeight="1" x14ac:dyDescent="0.25">
      <c r="A915" s="5"/>
    </row>
    <row r="916" spans="1:1" ht="15" customHeight="1" x14ac:dyDescent="0.25">
      <c r="A916" s="5"/>
    </row>
    <row r="917" spans="1:1" ht="15" customHeight="1" x14ac:dyDescent="0.25">
      <c r="A917" s="5"/>
    </row>
    <row r="918" spans="1:1" ht="15" customHeight="1" x14ac:dyDescent="0.25">
      <c r="A918" s="5"/>
    </row>
    <row r="919" spans="1:1" ht="15" customHeight="1" x14ac:dyDescent="0.25">
      <c r="A919" s="5"/>
    </row>
    <row r="920" spans="1:1" ht="15" customHeight="1" x14ac:dyDescent="0.25">
      <c r="A920" s="5"/>
    </row>
    <row r="921" spans="1:1" ht="15" customHeight="1" x14ac:dyDescent="0.25">
      <c r="A921" s="5"/>
    </row>
    <row r="922" spans="1:1" ht="15" customHeight="1" x14ac:dyDescent="0.25">
      <c r="A922" s="5"/>
    </row>
    <row r="923" spans="1:1" ht="15" customHeight="1" x14ac:dyDescent="0.25">
      <c r="A923" s="5"/>
    </row>
    <row r="924" spans="1:1" ht="15" customHeight="1" x14ac:dyDescent="0.25">
      <c r="A924" s="5"/>
    </row>
    <row r="925" spans="1:1" ht="15" customHeight="1" x14ac:dyDescent="0.25">
      <c r="A925" s="5"/>
    </row>
    <row r="926" spans="1:1" ht="15" customHeight="1" x14ac:dyDescent="0.25">
      <c r="A926" s="5"/>
    </row>
    <row r="927" spans="1:1" ht="15" customHeight="1" x14ac:dyDescent="0.25">
      <c r="A927" s="5"/>
    </row>
    <row r="928" spans="1:1" ht="15" customHeight="1" x14ac:dyDescent="0.25">
      <c r="A928" s="5"/>
    </row>
    <row r="929" spans="1:1" ht="15" customHeight="1" x14ac:dyDescent="0.25">
      <c r="A929" s="5"/>
    </row>
    <row r="930" spans="1:1" ht="15" customHeight="1" x14ac:dyDescent="0.25">
      <c r="A930" s="5"/>
    </row>
    <row r="931" spans="1:1" ht="15" customHeight="1" x14ac:dyDescent="0.25">
      <c r="A931" s="5"/>
    </row>
    <row r="932" spans="1:1" ht="15" customHeight="1" x14ac:dyDescent="0.25">
      <c r="A932" s="5"/>
    </row>
    <row r="933" spans="1:1" ht="15" customHeight="1" x14ac:dyDescent="0.25">
      <c r="A933" s="5"/>
    </row>
    <row r="934" spans="1:1" ht="15" customHeight="1" x14ac:dyDescent="0.25">
      <c r="A934" s="5"/>
    </row>
    <row r="935" spans="1:1" ht="15" customHeight="1" x14ac:dyDescent="0.25">
      <c r="A935" s="5"/>
    </row>
    <row r="936" spans="1:1" ht="15" customHeight="1" x14ac:dyDescent="0.25">
      <c r="A936" s="5"/>
    </row>
    <row r="937" spans="1:1" ht="15" customHeight="1" x14ac:dyDescent="0.25">
      <c r="A937" s="5"/>
    </row>
    <row r="938" spans="1:1" ht="15" customHeight="1" x14ac:dyDescent="0.25">
      <c r="A938" s="5"/>
    </row>
    <row r="939" spans="1:1" ht="15" customHeight="1" x14ac:dyDescent="0.25">
      <c r="A939" s="5"/>
    </row>
    <row r="940" spans="1:1" ht="15" customHeight="1" x14ac:dyDescent="0.25">
      <c r="A940" s="5"/>
    </row>
    <row r="941" spans="1:1" ht="15" customHeight="1" x14ac:dyDescent="0.25">
      <c r="A941" s="5"/>
    </row>
    <row r="942" spans="1:1" ht="15" customHeight="1" x14ac:dyDescent="0.25">
      <c r="A942" s="5"/>
    </row>
    <row r="943" spans="1:1" ht="15" customHeight="1" x14ac:dyDescent="0.25">
      <c r="A943" s="5"/>
    </row>
    <row r="944" spans="1:1" ht="15" customHeight="1" x14ac:dyDescent="0.25">
      <c r="A944" s="5"/>
    </row>
    <row r="945" spans="1:1" ht="15" customHeight="1" x14ac:dyDescent="0.25">
      <c r="A945" s="5"/>
    </row>
    <row r="946" spans="1:1" ht="15" customHeight="1" x14ac:dyDescent="0.25">
      <c r="A946" s="5"/>
    </row>
    <row r="947" spans="1:1" ht="15" customHeight="1" x14ac:dyDescent="0.25">
      <c r="A947" s="5"/>
    </row>
    <row r="948" spans="1:1" ht="15" customHeight="1" x14ac:dyDescent="0.25">
      <c r="A948" s="5"/>
    </row>
    <row r="949" spans="1:1" ht="15" customHeight="1" x14ac:dyDescent="0.25">
      <c r="A949" s="5"/>
    </row>
    <row r="950" spans="1:1" ht="15" customHeight="1" x14ac:dyDescent="0.25">
      <c r="A950" s="5"/>
    </row>
    <row r="951" spans="1:1" ht="15" customHeight="1" x14ac:dyDescent="0.25">
      <c r="A951" s="5"/>
    </row>
    <row r="952" spans="1:1" ht="15" customHeight="1" x14ac:dyDescent="0.25">
      <c r="A952" s="5"/>
    </row>
    <row r="953" spans="1:1" ht="15" customHeight="1" x14ac:dyDescent="0.25">
      <c r="A953" s="5"/>
    </row>
    <row r="954" spans="1:1" ht="15" customHeight="1" x14ac:dyDescent="0.25">
      <c r="A954" s="5"/>
    </row>
    <row r="955" spans="1:1" ht="15" customHeight="1" x14ac:dyDescent="0.25">
      <c r="A955" s="5"/>
    </row>
    <row r="956" spans="1:1" ht="15" customHeight="1" x14ac:dyDescent="0.25">
      <c r="A956" s="5"/>
    </row>
    <row r="957" spans="1:1" ht="15" customHeight="1" x14ac:dyDescent="0.25">
      <c r="A957" s="5"/>
    </row>
    <row r="958" spans="1:1" ht="15" customHeight="1" x14ac:dyDescent="0.25">
      <c r="A958" s="5"/>
    </row>
    <row r="959" spans="1:1" ht="15" customHeight="1" x14ac:dyDescent="0.25">
      <c r="A959" s="5"/>
    </row>
    <row r="960" spans="1:1" ht="15" customHeight="1" x14ac:dyDescent="0.25">
      <c r="A960" s="5"/>
    </row>
    <row r="961" spans="1:1" ht="15" customHeight="1" x14ac:dyDescent="0.25">
      <c r="A961" s="5"/>
    </row>
    <row r="962" spans="1:1" ht="15" customHeight="1" x14ac:dyDescent="0.25">
      <c r="A962" s="5"/>
    </row>
    <row r="963" spans="1:1" ht="15" customHeight="1" x14ac:dyDescent="0.25">
      <c r="A963" s="5"/>
    </row>
    <row r="964" spans="1:1" ht="15" customHeight="1" x14ac:dyDescent="0.25">
      <c r="A964" s="5"/>
    </row>
    <row r="965" spans="1:1" ht="15" customHeight="1" x14ac:dyDescent="0.25">
      <c r="A965" s="5"/>
    </row>
    <row r="966" spans="1:1" ht="15" customHeight="1" x14ac:dyDescent="0.25">
      <c r="A966" s="5"/>
    </row>
    <row r="967" spans="1:1" ht="15" customHeight="1" x14ac:dyDescent="0.25">
      <c r="A967" s="5"/>
    </row>
    <row r="968" spans="1:1" ht="15" customHeight="1" x14ac:dyDescent="0.25">
      <c r="A968" s="5"/>
    </row>
    <row r="969" spans="1:1" ht="15" customHeight="1" x14ac:dyDescent="0.25">
      <c r="A969" s="5"/>
    </row>
    <row r="970" spans="1:1" ht="15" customHeight="1" x14ac:dyDescent="0.25">
      <c r="A970" s="5"/>
    </row>
    <row r="971" spans="1:1" ht="15" customHeight="1" x14ac:dyDescent="0.25">
      <c r="A971" s="5"/>
    </row>
    <row r="972" spans="1:1" ht="15" customHeight="1" x14ac:dyDescent="0.25">
      <c r="A972" s="5"/>
    </row>
    <row r="973" spans="1:1" ht="15" customHeight="1" x14ac:dyDescent="0.25">
      <c r="A973" s="5"/>
    </row>
    <row r="974" spans="1:1" ht="15" customHeight="1" x14ac:dyDescent="0.25">
      <c r="A974" s="5"/>
    </row>
    <row r="975" spans="1:1" ht="15" customHeight="1" x14ac:dyDescent="0.25">
      <c r="A975" s="5"/>
    </row>
    <row r="976" spans="1:1" ht="15" customHeight="1" x14ac:dyDescent="0.25">
      <c r="A976" s="5"/>
    </row>
    <row r="977" spans="1:1" ht="15" customHeight="1" x14ac:dyDescent="0.25">
      <c r="A977" s="5"/>
    </row>
    <row r="978" spans="1:1" ht="15" customHeight="1" x14ac:dyDescent="0.25">
      <c r="A978" s="5"/>
    </row>
    <row r="979" spans="1:1" ht="15" customHeight="1" x14ac:dyDescent="0.25">
      <c r="A979" s="5"/>
    </row>
    <row r="980" spans="1:1" ht="15" customHeight="1" x14ac:dyDescent="0.25">
      <c r="A980" s="5"/>
    </row>
    <row r="981" spans="1:1" ht="15" customHeight="1" x14ac:dyDescent="0.25">
      <c r="A981" s="5"/>
    </row>
    <row r="982" spans="1:1" ht="15" customHeight="1" x14ac:dyDescent="0.25">
      <c r="A982" s="5"/>
    </row>
    <row r="983" spans="1:1" ht="15" customHeight="1" x14ac:dyDescent="0.25">
      <c r="A983" s="5"/>
    </row>
    <row r="984" spans="1:1" ht="15" customHeight="1" x14ac:dyDescent="0.25">
      <c r="A984" s="5"/>
    </row>
    <row r="985" spans="1:1" ht="15" customHeight="1" x14ac:dyDescent="0.25">
      <c r="A985" s="5"/>
    </row>
    <row r="986" spans="1:1" ht="15" customHeight="1" x14ac:dyDescent="0.25">
      <c r="A986" s="5"/>
    </row>
    <row r="987" spans="1:1" ht="15" customHeight="1" x14ac:dyDescent="0.25">
      <c r="A987" s="5"/>
    </row>
    <row r="988" spans="1:1" ht="15" customHeight="1" x14ac:dyDescent="0.25">
      <c r="A988" s="5"/>
    </row>
    <row r="989" spans="1:1" ht="15" customHeight="1" x14ac:dyDescent="0.25">
      <c r="A989" s="5"/>
    </row>
    <row r="990" spans="1:1" ht="15" customHeight="1" x14ac:dyDescent="0.25">
      <c r="A990" s="5"/>
    </row>
    <row r="991" spans="1:1" ht="15" customHeight="1" x14ac:dyDescent="0.25">
      <c r="A991" s="5"/>
    </row>
    <row r="992" spans="1:1" ht="15" customHeight="1" x14ac:dyDescent="0.25">
      <c r="A992" s="5"/>
    </row>
    <row r="993" spans="1:1" ht="15" customHeight="1" x14ac:dyDescent="0.25">
      <c r="A993" s="5"/>
    </row>
    <row r="994" spans="1:1" ht="15" customHeight="1" x14ac:dyDescent="0.25">
      <c r="A994" s="5"/>
    </row>
    <row r="995" spans="1:1" ht="15" customHeight="1" x14ac:dyDescent="0.25">
      <c r="A995" s="5"/>
    </row>
    <row r="996" spans="1:1" ht="15" customHeight="1" x14ac:dyDescent="0.25">
      <c r="A996" s="5"/>
    </row>
    <row r="997" spans="1:1" ht="15" customHeight="1" x14ac:dyDescent="0.25">
      <c r="A997" s="5"/>
    </row>
    <row r="998" spans="1:1" ht="15" customHeight="1" x14ac:dyDescent="0.25">
      <c r="A998" s="5"/>
    </row>
    <row r="999" spans="1:1" ht="15" customHeight="1" x14ac:dyDescent="0.25">
      <c r="A999" s="5"/>
    </row>
    <row r="1000" spans="1:1" ht="15" customHeight="1" x14ac:dyDescent="0.25">
      <c r="A1000" s="5"/>
    </row>
    <row r="1001" spans="1:1" ht="15" customHeight="1" x14ac:dyDescent="0.25">
      <c r="A1001" s="5"/>
    </row>
    <row r="1002" spans="1:1" ht="15" customHeight="1" x14ac:dyDescent="0.25">
      <c r="A1002" s="5"/>
    </row>
    <row r="1003" spans="1:1" ht="15" customHeight="1" x14ac:dyDescent="0.25">
      <c r="A1003" s="5"/>
    </row>
    <row r="1004" spans="1:1" ht="15" customHeight="1" x14ac:dyDescent="0.25">
      <c r="A1004" s="5"/>
    </row>
    <row r="1005" spans="1:1" ht="15" customHeight="1" x14ac:dyDescent="0.25">
      <c r="A1005" s="5"/>
    </row>
    <row r="1006" spans="1:1" ht="15" customHeight="1" x14ac:dyDescent="0.25">
      <c r="A1006" s="5"/>
    </row>
    <row r="1007" spans="1:1" ht="15" customHeight="1" x14ac:dyDescent="0.25">
      <c r="A1007" s="5"/>
    </row>
    <row r="1008" spans="1:1" ht="15" customHeight="1" x14ac:dyDescent="0.25">
      <c r="A1008" s="5"/>
    </row>
    <row r="1009" spans="1:1" ht="15" customHeight="1" x14ac:dyDescent="0.25">
      <c r="A1009" s="5"/>
    </row>
    <row r="1010" spans="1:1" ht="15" customHeight="1" x14ac:dyDescent="0.25">
      <c r="A1010" s="5"/>
    </row>
    <row r="1011" spans="1:1" ht="15" customHeight="1" x14ac:dyDescent="0.25">
      <c r="A1011" s="5"/>
    </row>
    <row r="1012" spans="1:1" ht="15" customHeight="1" x14ac:dyDescent="0.25">
      <c r="A1012" s="5"/>
    </row>
    <row r="1013" spans="1:1" ht="15" customHeight="1" x14ac:dyDescent="0.25">
      <c r="A1013" s="5"/>
    </row>
    <row r="1014" spans="1:1" ht="15" customHeight="1" x14ac:dyDescent="0.25">
      <c r="A1014" s="5"/>
    </row>
    <row r="1015" spans="1:1" ht="15" customHeight="1" x14ac:dyDescent="0.25">
      <c r="A1015" s="5"/>
    </row>
    <row r="1016" spans="1:1" ht="15" customHeight="1" x14ac:dyDescent="0.25">
      <c r="A1016" s="5"/>
    </row>
    <row r="1017" spans="1:1" ht="15" customHeight="1" x14ac:dyDescent="0.25">
      <c r="A1017" s="5"/>
    </row>
    <row r="1018" spans="1:1" ht="15" customHeight="1" x14ac:dyDescent="0.25">
      <c r="A1018" s="5"/>
    </row>
    <row r="1019" spans="1:1" ht="15" customHeight="1" x14ac:dyDescent="0.25">
      <c r="A1019" s="5"/>
    </row>
    <row r="1020" spans="1:1" ht="15" customHeight="1" x14ac:dyDescent="0.25">
      <c r="A1020" s="5"/>
    </row>
    <row r="1021" spans="1:1" ht="15" customHeight="1" x14ac:dyDescent="0.25">
      <c r="A1021" s="5"/>
    </row>
    <row r="1022" spans="1:1" ht="15" customHeight="1" x14ac:dyDescent="0.25">
      <c r="A1022" s="5"/>
    </row>
    <row r="1023" spans="1:1" ht="15" customHeight="1" x14ac:dyDescent="0.25">
      <c r="A1023" s="5"/>
    </row>
    <row r="1024" spans="1:1" ht="15" customHeight="1" x14ac:dyDescent="0.25">
      <c r="A1024" s="5"/>
    </row>
    <row r="1025" spans="1:1" ht="15" customHeight="1" x14ac:dyDescent="0.25">
      <c r="A1025" s="5"/>
    </row>
    <row r="1026" spans="1:1" ht="15" customHeight="1" x14ac:dyDescent="0.25">
      <c r="A1026" s="5"/>
    </row>
    <row r="1027" spans="1:1" ht="15" customHeight="1" x14ac:dyDescent="0.25">
      <c r="A1027" s="5"/>
    </row>
    <row r="1028" spans="1:1" ht="15" customHeight="1" x14ac:dyDescent="0.25">
      <c r="A1028" s="5"/>
    </row>
    <row r="1029" spans="1:1" ht="15" customHeight="1" x14ac:dyDescent="0.25">
      <c r="A1029" s="5"/>
    </row>
    <row r="1030" spans="1:1" ht="15" customHeight="1" x14ac:dyDescent="0.25">
      <c r="A1030" s="5"/>
    </row>
    <row r="1031" spans="1:1" ht="15" customHeight="1" x14ac:dyDescent="0.25">
      <c r="A1031" s="5"/>
    </row>
    <row r="1032" spans="1:1" ht="15" customHeight="1" x14ac:dyDescent="0.25">
      <c r="A1032" s="5"/>
    </row>
    <row r="1033" spans="1:1" ht="15" customHeight="1" x14ac:dyDescent="0.25">
      <c r="A1033" s="5"/>
    </row>
    <row r="1034" spans="1:1" ht="15" customHeight="1" x14ac:dyDescent="0.25">
      <c r="A1034" s="5"/>
    </row>
    <row r="1035" spans="1:1" ht="15" customHeight="1" x14ac:dyDescent="0.25">
      <c r="A1035" s="5"/>
    </row>
    <row r="1036" spans="1:1" ht="15" customHeight="1" x14ac:dyDescent="0.25">
      <c r="A1036" s="5"/>
    </row>
    <row r="1037" spans="1:1" ht="15" customHeight="1" x14ac:dyDescent="0.25">
      <c r="A1037" s="5"/>
    </row>
    <row r="1038" spans="1:1" ht="15" customHeight="1" x14ac:dyDescent="0.25">
      <c r="A1038" s="5"/>
    </row>
    <row r="1039" spans="1:1" ht="15" customHeight="1" x14ac:dyDescent="0.25">
      <c r="A1039" s="5"/>
    </row>
    <row r="1040" spans="1:1" ht="15" customHeight="1" x14ac:dyDescent="0.25">
      <c r="A1040" s="5"/>
    </row>
    <row r="1041" spans="1:1" ht="15" customHeight="1" x14ac:dyDescent="0.25">
      <c r="A1041" s="5"/>
    </row>
    <row r="1042" spans="1:1" ht="15" customHeight="1" x14ac:dyDescent="0.25">
      <c r="A1042" s="5"/>
    </row>
    <row r="1043" spans="1:1" ht="15" customHeight="1" x14ac:dyDescent="0.25">
      <c r="A1043" s="5"/>
    </row>
    <row r="1044" spans="1:1" ht="15" customHeight="1" x14ac:dyDescent="0.25">
      <c r="A1044" s="5"/>
    </row>
    <row r="1045" spans="1:1" ht="15" customHeight="1" x14ac:dyDescent="0.25">
      <c r="A1045" s="5"/>
    </row>
    <row r="1046" spans="1:1" ht="15" customHeight="1" x14ac:dyDescent="0.25">
      <c r="A1046" s="5"/>
    </row>
    <row r="1047" spans="1:1" ht="15" customHeight="1" x14ac:dyDescent="0.25">
      <c r="A1047" s="5"/>
    </row>
    <row r="1048" spans="1:1" ht="15" customHeight="1" x14ac:dyDescent="0.25">
      <c r="A1048" s="5"/>
    </row>
    <row r="1049" spans="1:1" ht="15" customHeight="1" x14ac:dyDescent="0.25">
      <c r="A1049" s="5"/>
    </row>
    <row r="1050" spans="1:1" ht="15" customHeight="1" x14ac:dyDescent="0.25">
      <c r="A1050" s="5"/>
    </row>
    <row r="1051" spans="1:1" ht="15" customHeight="1" x14ac:dyDescent="0.25">
      <c r="A1051" s="5"/>
    </row>
    <row r="1052" spans="1:1" ht="15" customHeight="1" x14ac:dyDescent="0.25">
      <c r="A1052" s="5"/>
    </row>
    <row r="1053" spans="1:1" ht="15" customHeight="1" x14ac:dyDescent="0.25">
      <c r="A1053" s="5"/>
    </row>
    <row r="1054" spans="1:1" ht="15" customHeight="1" x14ac:dyDescent="0.25">
      <c r="A1054" s="5"/>
    </row>
    <row r="1055" spans="1:1" ht="15" customHeight="1" x14ac:dyDescent="0.25">
      <c r="A1055" s="5"/>
    </row>
    <row r="1056" spans="1:1" ht="15" customHeight="1" x14ac:dyDescent="0.25">
      <c r="A1056" s="5"/>
    </row>
    <row r="1057" spans="1:1" ht="15" customHeight="1" x14ac:dyDescent="0.25">
      <c r="A1057" s="5"/>
    </row>
    <row r="1058" spans="1:1" ht="15" customHeight="1" x14ac:dyDescent="0.25">
      <c r="A1058" s="5"/>
    </row>
    <row r="1059" spans="1:1" ht="15" customHeight="1" x14ac:dyDescent="0.25">
      <c r="A1059" s="5"/>
    </row>
    <row r="1060" spans="1:1" ht="15" customHeight="1" x14ac:dyDescent="0.25">
      <c r="A1060" s="5"/>
    </row>
    <row r="1061" spans="1:1" ht="15" customHeight="1" x14ac:dyDescent="0.25">
      <c r="A1061" s="5"/>
    </row>
    <row r="1062" spans="1:1" ht="15" customHeight="1" x14ac:dyDescent="0.25">
      <c r="A1062" s="5"/>
    </row>
    <row r="1063" spans="1:1" ht="15" customHeight="1" x14ac:dyDescent="0.25">
      <c r="A1063" s="5"/>
    </row>
    <row r="1064" spans="1:1" ht="15" customHeight="1" x14ac:dyDescent="0.25">
      <c r="A1064" s="5"/>
    </row>
    <row r="1065" spans="1:1" ht="15" customHeight="1" x14ac:dyDescent="0.25">
      <c r="A1065" s="5"/>
    </row>
    <row r="1066" spans="1:1" ht="15" customHeight="1" x14ac:dyDescent="0.25">
      <c r="A1066" s="5"/>
    </row>
    <row r="1067" spans="1:1" ht="15" customHeight="1" x14ac:dyDescent="0.25">
      <c r="A1067" s="5"/>
    </row>
    <row r="1068" spans="1:1" ht="15" customHeight="1" x14ac:dyDescent="0.25">
      <c r="A1068" s="5"/>
    </row>
    <row r="1069" spans="1:1" ht="15" customHeight="1" x14ac:dyDescent="0.25">
      <c r="A1069" s="5"/>
    </row>
    <row r="1070" spans="1:1" ht="15" customHeight="1" x14ac:dyDescent="0.25">
      <c r="A1070" s="5"/>
    </row>
    <row r="1071" spans="1:1" ht="15" customHeight="1" x14ac:dyDescent="0.25">
      <c r="A1071" s="5"/>
    </row>
    <row r="1072" spans="1:1" ht="15" customHeight="1" x14ac:dyDescent="0.25">
      <c r="A1072" s="5"/>
    </row>
    <row r="1073" spans="1:1" ht="15" customHeight="1" x14ac:dyDescent="0.25">
      <c r="A1073" s="5"/>
    </row>
    <row r="1074" spans="1:1" ht="15" customHeight="1" x14ac:dyDescent="0.25">
      <c r="A1074" s="5"/>
    </row>
    <row r="1075" spans="1:1" ht="15" customHeight="1" x14ac:dyDescent="0.25">
      <c r="A1075" s="5"/>
    </row>
    <row r="1076" spans="1:1" ht="15" customHeight="1" x14ac:dyDescent="0.25">
      <c r="A1076" s="5"/>
    </row>
    <row r="1077" spans="1:1" ht="15" customHeight="1" x14ac:dyDescent="0.25">
      <c r="A1077" s="5"/>
    </row>
    <row r="1078" spans="1:1" ht="15" customHeight="1" x14ac:dyDescent="0.25">
      <c r="A1078" s="5"/>
    </row>
    <row r="1079" spans="1:1" ht="15" customHeight="1" x14ac:dyDescent="0.25">
      <c r="A1079" s="5"/>
    </row>
    <row r="1080" spans="1:1" ht="15" customHeight="1" x14ac:dyDescent="0.25">
      <c r="A1080" s="5"/>
    </row>
    <row r="1081" spans="1:1" ht="15" customHeight="1" x14ac:dyDescent="0.25">
      <c r="A1081" s="5"/>
    </row>
    <row r="1082" spans="1:1" ht="15" customHeight="1" x14ac:dyDescent="0.25">
      <c r="A1082" s="5"/>
    </row>
    <row r="1083" spans="1:1" ht="15" customHeight="1" x14ac:dyDescent="0.25">
      <c r="A1083" s="5"/>
    </row>
    <row r="1084" spans="1:1" ht="15" customHeight="1" x14ac:dyDescent="0.25">
      <c r="A1084" s="5"/>
    </row>
    <row r="1085" spans="1:1" ht="15" customHeight="1" x14ac:dyDescent="0.25">
      <c r="A1085" s="5"/>
    </row>
    <row r="1086" spans="1:1" ht="15" customHeight="1" x14ac:dyDescent="0.25">
      <c r="A1086" s="5"/>
    </row>
    <row r="1087" spans="1:1" ht="15" customHeight="1" x14ac:dyDescent="0.25">
      <c r="A1087" s="5"/>
    </row>
    <row r="1088" spans="1:1" ht="15" customHeight="1" x14ac:dyDescent="0.25">
      <c r="A1088" s="5"/>
    </row>
    <row r="1089" spans="1:1" ht="15" customHeight="1" x14ac:dyDescent="0.25">
      <c r="A1089" s="5"/>
    </row>
    <row r="1090" spans="1:1" ht="15" customHeight="1" x14ac:dyDescent="0.25">
      <c r="A1090" s="5"/>
    </row>
    <row r="1091" spans="1:1" ht="15" customHeight="1" x14ac:dyDescent="0.25">
      <c r="A1091" s="5"/>
    </row>
    <row r="1092" spans="1:1" ht="15" customHeight="1" x14ac:dyDescent="0.25">
      <c r="A1092" s="5"/>
    </row>
    <row r="1093" spans="1:1" ht="15" customHeight="1" x14ac:dyDescent="0.25">
      <c r="A1093" s="5"/>
    </row>
    <row r="1094" spans="1:1" ht="15" customHeight="1" x14ac:dyDescent="0.25">
      <c r="A1094" s="5"/>
    </row>
    <row r="1095" spans="1:1" ht="15" customHeight="1" x14ac:dyDescent="0.25">
      <c r="A1095" s="5"/>
    </row>
    <row r="1096" spans="1:1" ht="15" customHeight="1" x14ac:dyDescent="0.25">
      <c r="A1096" s="5"/>
    </row>
    <row r="1097" spans="1:1" ht="15" customHeight="1" x14ac:dyDescent="0.25">
      <c r="A1097" s="5"/>
    </row>
    <row r="1098" spans="1:1" ht="15" customHeight="1" x14ac:dyDescent="0.25">
      <c r="A1098" s="5"/>
    </row>
    <row r="1099" spans="1:1" ht="15" customHeight="1" x14ac:dyDescent="0.25">
      <c r="A1099" s="5"/>
    </row>
    <row r="1100" spans="1:1" ht="15" customHeight="1" x14ac:dyDescent="0.25">
      <c r="A1100" s="5"/>
    </row>
    <row r="1101" spans="1:1" ht="15" customHeight="1" x14ac:dyDescent="0.25">
      <c r="A1101" s="5"/>
    </row>
    <row r="1102" spans="1:1" ht="15" customHeight="1" x14ac:dyDescent="0.25">
      <c r="A1102" s="5"/>
    </row>
    <row r="1103" spans="1:1" ht="15" customHeight="1" x14ac:dyDescent="0.25">
      <c r="A1103" s="5"/>
    </row>
    <row r="1104" spans="1:1" ht="15" customHeight="1" x14ac:dyDescent="0.25">
      <c r="A1104" s="5"/>
    </row>
    <row r="1105" spans="1:1" ht="15" customHeight="1" x14ac:dyDescent="0.25">
      <c r="A1105" s="5"/>
    </row>
    <row r="1106" spans="1:1" ht="15" customHeight="1" x14ac:dyDescent="0.25">
      <c r="A1106" s="5"/>
    </row>
    <row r="1107" spans="1:1" ht="15" customHeight="1" x14ac:dyDescent="0.25">
      <c r="A1107" s="5"/>
    </row>
    <row r="1108" spans="1:1" ht="15" customHeight="1" x14ac:dyDescent="0.25">
      <c r="A1108" s="5"/>
    </row>
    <row r="1109" spans="1:1" ht="15" customHeight="1" x14ac:dyDescent="0.25">
      <c r="A1109" s="5"/>
    </row>
    <row r="1110" spans="1:1" ht="15" customHeight="1" x14ac:dyDescent="0.25">
      <c r="A1110" s="5"/>
    </row>
    <row r="1111" spans="1:1" ht="15" customHeight="1" x14ac:dyDescent="0.25">
      <c r="A1111" s="5"/>
    </row>
    <row r="1112" spans="1:1" ht="15" customHeight="1" x14ac:dyDescent="0.25">
      <c r="A1112" s="5"/>
    </row>
    <row r="1113" spans="1:1" ht="15" customHeight="1" x14ac:dyDescent="0.25">
      <c r="A1113" s="5"/>
    </row>
    <row r="1114" spans="1:1" ht="15" customHeight="1" x14ac:dyDescent="0.25">
      <c r="A1114" s="5"/>
    </row>
    <row r="1115" spans="1:1" ht="15" customHeight="1" x14ac:dyDescent="0.25">
      <c r="A1115" s="5"/>
    </row>
    <row r="1116" spans="1:1" ht="15" customHeight="1" x14ac:dyDescent="0.25">
      <c r="A1116" s="5"/>
    </row>
    <row r="1117" spans="1:1" ht="15" customHeight="1" x14ac:dyDescent="0.25">
      <c r="A1117" s="5"/>
    </row>
    <row r="1118" spans="1:1" ht="15" customHeight="1" x14ac:dyDescent="0.25">
      <c r="A1118" s="5"/>
    </row>
    <row r="1119" spans="1:1" ht="15" customHeight="1" x14ac:dyDescent="0.25">
      <c r="A1119" s="5"/>
    </row>
    <row r="1120" spans="1:1" ht="15" customHeight="1" x14ac:dyDescent="0.25">
      <c r="A1120" s="5"/>
    </row>
    <row r="1121" spans="1:1" ht="15" customHeight="1" x14ac:dyDescent="0.25">
      <c r="A1121" s="5"/>
    </row>
    <row r="1122" spans="1:1" ht="15" customHeight="1" x14ac:dyDescent="0.25">
      <c r="A1122" s="5"/>
    </row>
    <row r="1123" spans="1:1" ht="15" customHeight="1" x14ac:dyDescent="0.25">
      <c r="A1123" s="5"/>
    </row>
    <row r="1124" spans="1:1" ht="15" customHeight="1" x14ac:dyDescent="0.25">
      <c r="A1124" s="5"/>
    </row>
    <row r="1125" spans="1:1" ht="15" customHeight="1" x14ac:dyDescent="0.25">
      <c r="A1125" s="5"/>
    </row>
    <row r="1126" spans="1:1" ht="15" customHeight="1" x14ac:dyDescent="0.25">
      <c r="A1126" s="5"/>
    </row>
    <row r="1127" spans="1:1" ht="15" customHeight="1" x14ac:dyDescent="0.25">
      <c r="A1127" s="5"/>
    </row>
    <row r="1128" spans="1:1" ht="15" customHeight="1" x14ac:dyDescent="0.25">
      <c r="A1128" s="5"/>
    </row>
    <row r="1129" spans="1:1" ht="15" customHeight="1" x14ac:dyDescent="0.25">
      <c r="A1129" s="5"/>
    </row>
    <row r="1130" spans="1:1" ht="15" customHeight="1" x14ac:dyDescent="0.25">
      <c r="A1130" s="5"/>
    </row>
    <row r="1131" spans="1:1" ht="15" customHeight="1" x14ac:dyDescent="0.25">
      <c r="A1131" s="5"/>
    </row>
    <row r="1132" spans="1:1" ht="15" customHeight="1" x14ac:dyDescent="0.25">
      <c r="A1132" s="5"/>
    </row>
    <row r="1133" spans="1:1" ht="15" customHeight="1" x14ac:dyDescent="0.25">
      <c r="A1133" s="5"/>
    </row>
    <row r="1134" spans="1:1" ht="15" customHeight="1" x14ac:dyDescent="0.25">
      <c r="A1134" s="5"/>
    </row>
    <row r="1135" spans="1:1" ht="15" customHeight="1" x14ac:dyDescent="0.25">
      <c r="A1135" s="5"/>
    </row>
    <row r="1136" spans="1:1" ht="15" customHeight="1" x14ac:dyDescent="0.25">
      <c r="A1136" s="5"/>
    </row>
    <row r="1137" spans="1:1" ht="15" customHeight="1" x14ac:dyDescent="0.25">
      <c r="A1137" s="5"/>
    </row>
    <row r="1138" spans="1:1" ht="15" customHeight="1" x14ac:dyDescent="0.25">
      <c r="A1138" s="5"/>
    </row>
    <row r="1139" spans="1:1" ht="15" customHeight="1" x14ac:dyDescent="0.25">
      <c r="A1139" s="5"/>
    </row>
    <row r="1140" spans="1:1" ht="15" customHeight="1" x14ac:dyDescent="0.25">
      <c r="A1140" s="5"/>
    </row>
    <row r="1141" spans="1:1" ht="15" customHeight="1" x14ac:dyDescent="0.25">
      <c r="A1141" s="5"/>
    </row>
    <row r="1142" spans="1:1" ht="15" customHeight="1" x14ac:dyDescent="0.25">
      <c r="A1142" s="5"/>
    </row>
    <row r="1143" spans="1:1" ht="15" customHeight="1" x14ac:dyDescent="0.25">
      <c r="A1143" s="5"/>
    </row>
    <row r="1144" spans="1:1" ht="15" customHeight="1" x14ac:dyDescent="0.25">
      <c r="A1144" s="5"/>
    </row>
    <row r="1145" spans="1:1" ht="15" customHeight="1" x14ac:dyDescent="0.25">
      <c r="A1145" s="5"/>
    </row>
    <row r="1146" spans="1:1" ht="15" customHeight="1" x14ac:dyDescent="0.25">
      <c r="A1146" s="5"/>
    </row>
    <row r="1147" spans="1:1" ht="15" customHeight="1" x14ac:dyDescent="0.25">
      <c r="A1147" s="5"/>
    </row>
    <row r="1148" spans="1:1" ht="15" customHeight="1" x14ac:dyDescent="0.25">
      <c r="A1148" s="5"/>
    </row>
    <row r="1149" spans="1:1" ht="15" customHeight="1" x14ac:dyDescent="0.25">
      <c r="A1149" s="5"/>
    </row>
    <row r="1150" spans="1:1" ht="15" customHeight="1" x14ac:dyDescent="0.25">
      <c r="A1150" s="5"/>
    </row>
    <row r="1151" spans="1:1" ht="15" customHeight="1" x14ac:dyDescent="0.25">
      <c r="A1151" s="5"/>
    </row>
    <row r="1152" spans="1:1" ht="15" customHeight="1" x14ac:dyDescent="0.25">
      <c r="A1152" s="5"/>
    </row>
    <row r="1153" spans="1:1" ht="15" customHeight="1" x14ac:dyDescent="0.25">
      <c r="A1153" s="5"/>
    </row>
    <row r="1154" spans="1:1" ht="15" customHeight="1" x14ac:dyDescent="0.25">
      <c r="A1154" s="5"/>
    </row>
    <row r="1155" spans="1:1" ht="15" customHeight="1" x14ac:dyDescent="0.25">
      <c r="A1155" s="5"/>
    </row>
    <row r="1156" spans="1:1" ht="15" customHeight="1" x14ac:dyDescent="0.25">
      <c r="A1156" s="5"/>
    </row>
    <row r="1157" spans="1:1" ht="15" customHeight="1" x14ac:dyDescent="0.25">
      <c r="A1157" s="5"/>
    </row>
    <row r="1158" spans="1:1" ht="15" customHeight="1" x14ac:dyDescent="0.25">
      <c r="A1158" s="5"/>
    </row>
    <row r="1159" spans="1:1" ht="15" customHeight="1" x14ac:dyDescent="0.25">
      <c r="A1159" s="5"/>
    </row>
    <row r="1160" spans="1:1" ht="15" customHeight="1" x14ac:dyDescent="0.25">
      <c r="A1160" s="5"/>
    </row>
    <row r="1161" spans="1:1" ht="15" customHeight="1" x14ac:dyDescent="0.25">
      <c r="A1161" s="5"/>
    </row>
    <row r="1162" spans="1:1" ht="15" customHeight="1" x14ac:dyDescent="0.25">
      <c r="A1162" s="5"/>
    </row>
    <row r="1163" spans="1:1" ht="15" customHeight="1" x14ac:dyDescent="0.25">
      <c r="A1163" s="5"/>
    </row>
    <row r="1164" spans="1:1" ht="15" customHeight="1" x14ac:dyDescent="0.25">
      <c r="A1164" s="5"/>
    </row>
    <row r="1165" spans="1:1" ht="15" customHeight="1" x14ac:dyDescent="0.25">
      <c r="A1165" s="5"/>
    </row>
    <row r="1166" spans="1:1" ht="15" customHeight="1" x14ac:dyDescent="0.25">
      <c r="A1166" s="5"/>
    </row>
    <row r="1167" spans="1:1" ht="15" customHeight="1" x14ac:dyDescent="0.25">
      <c r="A1167" s="5"/>
    </row>
    <row r="1168" spans="1:1" ht="15" customHeight="1" x14ac:dyDescent="0.25">
      <c r="A1168" s="5"/>
    </row>
    <row r="1169" spans="1:1" ht="15" customHeight="1" x14ac:dyDescent="0.25">
      <c r="A1169" s="5"/>
    </row>
    <row r="1170" spans="1:1" ht="15" customHeight="1" x14ac:dyDescent="0.25">
      <c r="A1170" s="5"/>
    </row>
    <row r="1171" spans="1:1" ht="15" customHeight="1" x14ac:dyDescent="0.25">
      <c r="A1171" s="5"/>
    </row>
    <row r="1172" spans="1:1" ht="15" customHeight="1" x14ac:dyDescent="0.25">
      <c r="A1172" s="5"/>
    </row>
    <row r="1173" spans="1:1" ht="15" customHeight="1" x14ac:dyDescent="0.25">
      <c r="A1173" s="5"/>
    </row>
    <row r="1174" spans="1:1" ht="15" customHeight="1" x14ac:dyDescent="0.25">
      <c r="A1174" s="5"/>
    </row>
    <row r="1175" spans="1:1" ht="15" customHeight="1" x14ac:dyDescent="0.25">
      <c r="A1175" s="5"/>
    </row>
    <row r="1176" spans="1:1" ht="15" customHeight="1" x14ac:dyDescent="0.25">
      <c r="A1176" s="5"/>
    </row>
    <row r="1177" spans="1:1" ht="15" customHeight="1" x14ac:dyDescent="0.25">
      <c r="A1177" s="5"/>
    </row>
    <row r="1178" spans="1:1" ht="15" customHeight="1" x14ac:dyDescent="0.25">
      <c r="A1178" s="5"/>
    </row>
    <row r="1179" spans="1:1" ht="15" customHeight="1" x14ac:dyDescent="0.25">
      <c r="A1179" s="5"/>
    </row>
    <row r="1180" spans="1:1" ht="15" customHeight="1" x14ac:dyDescent="0.25">
      <c r="A1180" s="5"/>
    </row>
    <row r="1181" spans="1:1" ht="15" customHeight="1" x14ac:dyDescent="0.25">
      <c r="A1181" s="5"/>
    </row>
    <row r="1182" spans="1:1" ht="15" customHeight="1" x14ac:dyDescent="0.25">
      <c r="A1182" s="5"/>
    </row>
    <row r="1183" spans="1:1" ht="15" customHeight="1" x14ac:dyDescent="0.25">
      <c r="A1183" s="5"/>
    </row>
    <row r="1184" spans="1:1" ht="15" customHeight="1" x14ac:dyDescent="0.25">
      <c r="A1184" s="5"/>
    </row>
    <row r="1185" spans="1:1" ht="15" customHeight="1" x14ac:dyDescent="0.25">
      <c r="A1185" s="5"/>
    </row>
    <row r="1186" spans="1:1" ht="15" customHeight="1" x14ac:dyDescent="0.25">
      <c r="A1186" s="5"/>
    </row>
    <row r="1187" spans="1:1" ht="15" customHeight="1" x14ac:dyDescent="0.25">
      <c r="A1187" s="5"/>
    </row>
    <row r="1188" spans="1:1" ht="15" customHeight="1" x14ac:dyDescent="0.25">
      <c r="A1188" s="5"/>
    </row>
    <row r="1189" spans="1:1" ht="15" customHeight="1" x14ac:dyDescent="0.25">
      <c r="A1189" s="5"/>
    </row>
    <row r="1190" spans="1:1" ht="15" customHeight="1" x14ac:dyDescent="0.25">
      <c r="A1190" s="5"/>
    </row>
    <row r="1191" spans="1:1" ht="15" customHeight="1" x14ac:dyDescent="0.25">
      <c r="A1191" s="5"/>
    </row>
    <row r="1192" spans="1:1" ht="15" customHeight="1" x14ac:dyDescent="0.25">
      <c r="A1192" s="5"/>
    </row>
    <row r="1193" spans="1:1" ht="15" customHeight="1" x14ac:dyDescent="0.25">
      <c r="A1193" s="5"/>
    </row>
    <row r="1194" spans="1:1" ht="15" customHeight="1" x14ac:dyDescent="0.25">
      <c r="A1194" s="5"/>
    </row>
    <row r="1195" spans="1:1" ht="15" customHeight="1" x14ac:dyDescent="0.25">
      <c r="A1195" s="5"/>
    </row>
    <row r="1196" spans="1:1" ht="15" customHeight="1" x14ac:dyDescent="0.25">
      <c r="A1196" s="5"/>
    </row>
    <row r="1197" spans="1:1" ht="15" customHeight="1" x14ac:dyDescent="0.25">
      <c r="A1197" s="5"/>
    </row>
    <row r="1198" spans="1:1" ht="15" customHeight="1" x14ac:dyDescent="0.25">
      <c r="A1198" s="5"/>
    </row>
    <row r="1199" spans="1:1" ht="15" customHeight="1" x14ac:dyDescent="0.25">
      <c r="A1199" s="5"/>
    </row>
    <row r="1200" spans="1:1" ht="15" customHeight="1" x14ac:dyDescent="0.25">
      <c r="A1200" s="5"/>
    </row>
    <row r="1201" spans="1:1" ht="15" customHeight="1" x14ac:dyDescent="0.25">
      <c r="A1201" s="5"/>
    </row>
    <row r="1202" spans="1:1" ht="15" customHeight="1" x14ac:dyDescent="0.25">
      <c r="A1202" s="5"/>
    </row>
    <row r="1203" spans="1:1" ht="15" customHeight="1" x14ac:dyDescent="0.25">
      <c r="A1203" s="5"/>
    </row>
    <row r="1204" spans="1:1" ht="15" customHeight="1" x14ac:dyDescent="0.25">
      <c r="A1204" s="5"/>
    </row>
    <row r="1205" spans="1:1" ht="15" customHeight="1" x14ac:dyDescent="0.25">
      <c r="A1205" s="5"/>
    </row>
    <row r="1206" spans="1:1" ht="15" customHeight="1" x14ac:dyDescent="0.25">
      <c r="A1206" s="5"/>
    </row>
    <row r="1207" spans="1:1" ht="15" customHeight="1" x14ac:dyDescent="0.25">
      <c r="A1207" s="5"/>
    </row>
    <row r="1208" spans="1:1" ht="15" customHeight="1" x14ac:dyDescent="0.25">
      <c r="A1208" s="5"/>
    </row>
    <row r="1209" spans="1:1" ht="15" customHeight="1" x14ac:dyDescent="0.25">
      <c r="A1209" s="5"/>
    </row>
    <row r="1210" spans="1:1" ht="15" customHeight="1" x14ac:dyDescent="0.25">
      <c r="A1210" s="5"/>
    </row>
    <row r="1211" spans="1:1" ht="15" customHeight="1" x14ac:dyDescent="0.25">
      <c r="A1211" s="5"/>
    </row>
    <row r="1212" spans="1:1" ht="15" customHeight="1" x14ac:dyDescent="0.25">
      <c r="A1212" s="5"/>
    </row>
    <row r="1213" spans="1:1" ht="15" customHeight="1" x14ac:dyDescent="0.25">
      <c r="A1213" s="5"/>
    </row>
    <row r="1214" spans="1:1" ht="15" customHeight="1" x14ac:dyDescent="0.25">
      <c r="A1214" s="5"/>
    </row>
    <row r="1215" spans="1:1" ht="15" customHeight="1" x14ac:dyDescent="0.25">
      <c r="A1215" s="5"/>
    </row>
    <row r="1216" spans="1:1" ht="15" customHeight="1" x14ac:dyDescent="0.25">
      <c r="A1216" s="5"/>
    </row>
    <row r="1217" spans="1:1" ht="15" customHeight="1" x14ac:dyDescent="0.25">
      <c r="A1217" s="5"/>
    </row>
    <row r="1218" spans="1:1" ht="15" customHeight="1" x14ac:dyDescent="0.25">
      <c r="A1218" s="5"/>
    </row>
    <row r="1219" spans="1:1" ht="15" customHeight="1" x14ac:dyDescent="0.25">
      <c r="A1219" s="5"/>
    </row>
    <row r="1220" spans="1:1" ht="15" customHeight="1" x14ac:dyDescent="0.25">
      <c r="A1220" s="5"/>
    </row>
    <row r="1221" spans="1:1" ht="15" customHeight="1" x14ac:dyDescent="0.25">
      <c r="A1221" s="5"/>
    </row>
    <row r="1222" spans="1:1" ht="15" customHeight="1" x14ac:dyDescent="0.25">
      <c r="A1222" s="5"/>
    </row>
    <row r="1223" spans="1:1" ht="15" customHeight="1" x14ac:dyDescent="0.25">
      <c r="A1223" s="5"/>
    </row>
    <row r="1224" spans="1:1" ht="15" customHeight="1" x14ac:dyDescent="0.25">
      <c r="A1224" s="5"/>
    </row>
    <row r="1225" spans="1:1" ht="15" customHeight="1" x14ac:dyDescent="0.25">
      <c r="A1225" s="5"/>
    </row>
    <row r="1226" spans="1:1" ht="15" customHeight="1" x14ac:dyDescent="0.25">
      <c r="A1226" s="5"/>
    </row>
    <row r="1227" spans="1:1" ht="15" customHeight="1" x14ac:dyDescent="0.25">
      <c r="A1227" s="5"/>
    </row>
    <row r="1228" spans="1:1" ht="15" customHeight="1" x14ac:dyDescent="0.25">
      <c r="A1228" s="5"/>
    </row>
    <row r="1229" spans="1:1" ht="15" customHeight="1" x14ac:dyDescent="0.25">
      <c r="A1229" s="5"/>
    </row>
    <row r="1230" spans="1:1" ht="15" customHeight="1" x14ac:dyDescent="0.25">
      <c r="A1230" s="5"/>
    </row>
    <row r="1231" spans="1:1" ht="15" customHeight="1" x14ac:dyDescent="0.25">
      <c r="A1231" s="5"/>
    </row>
    <row r="1232" spans="1:1" ht="15" customHeight="1" x14ac:dyDescent="0.25">
      <c r="A1232" s="5"/>
    </row>
    <row r="1233" spans="1:1" ht="15" customHeight="1" x14ac:dyDescent="0.25">
      <c r="A1233" s="5"/>
    </row>
    <row r="1234" spans="1:1" ht="15" customHeight="1" x14ac:dyDescent="0.25">
      <c r="A1234" s="5"/>
    </row>
    <row r="1235" spans="1:1" ht="15" customHeight="1" x14ac:dyDescent="0.25">
      <c r="A1235" s="5"/>
    </row>
    <row r="1236" spans="1:1" ht="15" customHeight="1" x14ac:dyDescent="0.25">
      <c r="A1236" s="5"/>
    </row>
    <row r="1237" spans="1:1" ht="15" customHeight="1" x14ac:dyDescent="0.25">
      <c r="A1237" s="5"/>
    </row>
    <row r="1238" spans="1:1" ht="15" customHeight="1" x14ac:dyDescent="0.25">
      <c r="A1238" s="5"/>
    </row>
    <row r="1239" spans="1:1" ht="15" customHeight="1" x14ac:dyDescent="0.25">
      <c r="A1239" s="5"/>
    </row>
    <row r="1240" spans="1:1" ht="15" customHeight="1" x14ac:dyDescent="0.25">
      <c r="A1240" s="5"/>
    </row>
    <row r="1241" spans="1:1" ht="15" customHeight="1" x14ac:dyDescent="0.25">
      <c r="A1241" s="5"/>
    </row>
    <row r="1242" spans="1:1" ht="15" customHeight="1" x14ac:dyDescent="0.25">
      <c r="A1242" s="5"/>
    </row>
    <row r="1243" spans="1:1" ht="15" customHeight="1" x14ac:dyDescent="0.25">
      <c r="A1243" s="5"/>
    </row>
    <row r="1244" spans="1:1" ht="15" customHeight="1" x14ac:dyDescent="0.25">
      <c r="A1244" s="5"/>
    </row>
    <row r="1245" spans="1:1" ht="15" customHeight="1" x14ac:dyDescent="0.25">
      <c r="A1245" s="5"/>
    </row>
    <row r="1246" spans="1:1" ht="15" customHeight="1" x14ac:dyDescent="0.25">
      <c r="A1246" s="5"/>
    </row>
    <row r="1247" spans="1:1" ht="15" customHeight="1" x14ac:dyDescent="0.25">
      <c r="A1247" s="5"/>
    </row>
    <row r="1248" spans="1:1" ht="15" customHeight="1" x14ac:dyDescent="0.25">
      <c r="A1248" s="5"/>
    </row>
    <row r="1249" spans="1:1" ht="15" customHeight="1" x14ac:dyDescent="0.25">
      <c r="A1249" s="5"/>
    </row>
    <row r="1250" spans="1:1" ht="15" customHeight="1" x14ac:dyDescent="0.25">
      <c r="A1250" s="5"/>
    </row>
    <row r="1251" spans="1:1" ht="15" customHeight="1" x14ac:dyDescent="0.25">
      <c r="A1251" s="5"/>
    </row>
    <row r="1252" spans="1:1" ht="15" customHeight="1" x14ac:dyDescent="0.25">
      <c r="A1252" s="5"/>
    </row>
    <row r="1253" spans="1:1" ht="15" customHeight="1" x14ac:dyDescent="0.25">
      <c r="A1253" s="5"/>
    </row>
    <row r="1254" spans="1:1" ht="15" customHeight="1" x14ac:dyDescent="0.25">
      <c r="A1254" s="5"/>
    </row>
    <row r="1255" spans="1:1" ht="15" customHeight="1" x14ac:dyDescent="0.25">
      <c r="A1255" s="5"/>
    </row>
    <row r="1256" spans="1:1" ht="15" customHeight="1" x14ac:dyDescent="0.25">
      <c r="A1256" s="5"/>
    </row>
    <row r="1257" spans="1:1" ht="15" customHeight="1" x14ac:dyDescent="0.25">
      <c r="A1257" s="5"/>
    </row>
    <row r="1258" spans="1:1" ht="15" customHeight="1" x14ac:dyDescent="0.25">
      <c r="A1258" s="5"/>
    </row>
    <row r="1259" spans="1:1" ht="15" customHeight="1" x14ac:dyDescent="0.25">
      <c r="A1259" s="5"/>
    </row>
    <row r="1260" spans="1:1" ht="15" customHeight="1" x14ac:dyDescent="0.25">
      <c r="A1260" s="5"/>
    </row>
    <row r="1261" spans="1:1" ht="15" customHeight="1" x14ac:dyDescent="0.25">
      <c r="A1261" s="5"/>
    </row>
    <row r="1262" spans="1:1" ht="15" customHeight="1" x14ac:dyDescent="0.25">
      <c r="A1262" s="5"/>
    </row>
    <row r="1263" spans="1:1" ht="15" customHeight="1" x14ac:dyDescent="0.25">
      <c r="A1263" s="5"/>
    </row>
    <row r="1264" spans="1:1" ht="15" customHeight="1" x14ac:dyDescent="0.25">
      <c r="A1264" s="5"/>
    </row>
    <row r="1265" spans="1:1" ht="15" customHeight="1" x14ac:dyDescent="0.25">
      <c r="A1265" s="5"/>
    </row>
    <row r="1266" spans="1:1" ht="15" customHeight="1" x14ac:dyDescent="0.25">
      <c r="A1266" s="5"/>
    </row>
    <row r="1267" spans="1:1" ht="15" customHeight="1" x14ac:dyDescent="0.25">
      <c r="A1267" s="5"/>
    </row>
    <row r="1268" spans="1:1" ht="15" customHeight="1" x14ac:dyDescent="0.25">
      <c r="A1268" s="5"/>
    </row>
    <row r="1269" spans="1:1" ht="15" customHeight="1" x14ac:dyDescent="0.25">
      <c r="A1269" s="5"/>
    </row>
    <row r="1270" spans="1:1" ht="15" customHeight="1" x14ac:dyDescent="0.25">
      <c r="A1270" s="5"/>
    </row>
    <row r="1271" spans="1:1" ht="15" customHeight="1" x14ac:dyDescent="0.25">
      <c r="A1271" s="5"/>
    </row>
    <row r="1272" spans="1:1" ht="15" customHeight="1" x14ac:dyDescent="0.25">
      <c r="A1272" s="5"/>
    </row>
    <row r="1273" spans="1:1" ht="15" customHeight="1" x14ac:dyDescent="0.25">
      <c r="A1273" s="5"/>
    </row>
    <row r="1274" spans="1:1" ht="15" customHeight="1" x14ac:dyDescent="0.25">
      <c r="A1274" s="5"/>
    </row>
    <row r="1275" spans="1:1" ht="15" customHeight="1" x14ac:dyDescent="0.25">
      <c r="A1275" s="5"/>
    </row>
    <row r="1276" spans="1:1" ht="15" customHeight="1" x14ac:dyDescent="0.25">
      <c r="A1276" s="5"/>
    </row>
    <row r="1277" spans="1:1" ht="15" customHeight="1" x14ac:dyDescent="0.25">
      <c r="A1277" s="5"/>
    </row>
    <row r="1278" spans="1:1" ht="15" customHeight="1" x14ac:dyDescent="0.25">
      <c r="A1278" s="5"/>
    </row>
    <row r="1279" spans="1:1" ht="15" customHeight="1" x14ac:dyDescent="0.25">
      <c r="A1279" s="5"/>
    </row>
    <row r="1280" spans="1:1" ht="15" customHeight="1" x14ac:dyDescent="0.25">
      <c r="A1280" s="5"/>
    </row>
    <row r="1281" spans="1:1" ht="15" customHeight="1" x14ac:dyDescent="0.25">
      <c r="A1281" s="5"/>
    </row>
    <row r="1282" spans="1:1" ht="15" customHeight="1" x14ac:dyDescent="0.25">
      <c r="A1282" s="5"/>
    </row>
    <row r="1283" spans="1:1" ht="15" customHeight="1" x14ac:dyDescent="0.25">
      <c r="A1283" s="5"/>
    </row>
    <row r="1284" spans="1:1" ht="15" customHeight="1" x14ac:dyDescent="0.25">
      <c r="A1284" s="5"/>
    </row>
    <row r="1285" spans="1:1" ht="15" customHeight="1" x14ac:dyDescent="0.25">
      <c r="A1285" s="5"/>
    </row>
    <row r="1286" spans="1:1" ht="15" customHeight="1" x14ac:dyDescent="0.25">
      <c r="A1286" s="5"/>
    </row>
    <row r="1287" spans="1:1" ht="15" customHeight="1" x14ac:dyDescent="0.25">
      <c r="A1287" s="5"/>
    </row>
    <row r="1288" spans="1:1" ht="15" customHeight="1" x14ac:dyDescent="0.25">
      <c r="A1288" s="5"/>
    </row>
    <row r="1289" spans="1:1" ht="15" customHeight="1" x14ac:dyDescent="0.25">
      <c r="A1289" s="5"/>
    </row>
    <row r="1290" spans="1:1" ht="15" customHeight="1" x14ac:dyDescent="0.25">
      <c r="A1290" s="5"/>
    </row>
    <row r="1291" spans="1:1" ht="15" customHeight="1" x14ac:dyDescent="0.25">
      <c r="A1291" s="5"/>
    </row>
    <row r="1292" spans="1:1" ht="15" customHeight="1" x14ac:dyDescent="0.25">
      <c r="A1292" s="5"/>
    </row>
    <row r="1293" spans="1:1" ht="15" customHeight="1" x14ac:dyDescent="0.25">
      <c r="A1293" s="5"/>
    </row>
    <row r="1294" spans="1:1" ht="15" customHeight="1" x14ac:dyDescent="0.25">
      <c r="A1294" s="5"/>
    </row>
    <row r="1295" spans="1:1" ht="15" customHeight="1" x14ac:dyDescent="0.25">
      <c r="A1295" s="5"/>
    </row>
    <row r="1296" spans="1:1" ht="15" customHeight="1" x14ac:dyDescent="0.25">
      <c r="A1296" s="5"/>
    </row>
    <row r="1297" spans="1:1" ht="15" customHeight="1" x14ac:dyDescent="0.25">
      <c r="A1297" s="5"/>
    </row>
    <row r="1298" spans="1:1" ht="15" customHeight="1" x14ac:dyDescent="0.25">
      <c r="A1298" s="5"/>
    </row>
    <row r="1299" spans="1:1" ht="15" customHeight="1" x14ac:dyDescent="0.25">
      <c r="A1299" s="5"/>
    </row>
    <row r="1300" spans="1:1" ht="15" customHeight="1" x14ac:dyDescent="0.25">
      <c r="A1300" s="5"/>
    </row>
    <row r="1301" spans="1:1" ht="15" customHeight="1" x14ac:dyDescent="0.25">
      <c r="A1301" s="5"/>
    </row>
    <row r="1302" spans="1:1" ht="15" customHeight="1" x14ac:dyDescent="0.25">
      <c r="A1302" s="5"/>
    </row>
    <row r="1303" spans="1:1" ht="15" customHeight="1" x14ac:dyDescent="0.25">
      <c r="A1303" s="5"/>
    </row>
    <row r="1304" spans="1:1" ht="15" customHeight="1" x14ac:dyDescent="0.25">
      <c r="A1304" s="5"/>
    </row>
    <row r="1305" spans="1:1" ht="15" customHeight="1" x14ac:dyDescent="0.25">
      <c r="A1305" s="5"/>
    </row>
    <row r="1306" spans="1:1" ht="15" customHeight="1" x14ac:dyDescent="0.25">
      <c r="A1306" s="5"/>
    </row>
    <row r="1307" spans="1:1" ht="15" customHeight="1" x14ac:dyDescent="0.25">
      <c r="A1307" s="5"/>
    </row>
    <row r="1308" spans="1:1" ht="15" customHeight="1" x14ac:dyDescent="0.25">
      <c r="A1308" s="5"/>
    </row>
    <row r="1309" spans="1:1" ht="15" customHeight="1" x14ac:dyDescent="0.25">
      <c r="A1309" s="5"/>
    </row>
    <row r="1310" spans="1:1" ht="15" customHeight="1" x14ac:dyDescent="0.25">
      <c r="A1310" s="5"/>
    </row>
    <row r="1311" spans="1:1" ht="15" customHeight="1" x14ac:dyDescent="0.25">
      <c r="A1311" s="5"/>
    </row>
    <row r="1312" spans="1:1" ht="15" customHeight="1" x14ac:dyDescent="0.25">
      <c r="A1312" s="5"/>
    </row>
    <row r="1313" spans="1:1" ht="15" customHeight="1" x14ac:dyDescent="0.25">
      <c r="A1313" s="5"/>
    </row>
    <row r="1314" spans="1:1" ht="15" customHeight="1" x14ac:dyDescent="0.25">
      <c r="A1314" s="5"/>
    </row>
    <row r="1315" spans="1:1" ht="15" customHeight="1" x14ac:dyDescent="0.25">
      <c r="A1315" s="5"/>
    </row>
    <row r="1316" spans="1:1" ht="15" customHeight="1" x14ac:dyDescent="0.25">
      <c r="A1316" s="5"/>
    </row>
    <row r="1317" spans="1:1" ht="15" customHeight="1" x14ac:dyDescent="0.25">
      <c r="A1317" s="5"/>
    </row>
    <row r="1318" spans="1:1" ht="15" customHeight="1" x14ac:dyDescent="0.25">
      <c r="A1318" s="5"/>
    </row>
    <row r="1319" spans="1:1" ht="15" customHeight="1" x14ac:dyDescent="0.25">
      <c r="A1319" s="5"/>
    </row>
    <row r="1320" spans="1:1" ht="15" customHeight="1" x14ac:dyDescent="0.25">
      <c r="A1320" s="5"/>
    </row>
    <row r="1321" spans="1:1" ht="15" customHeight="1" x14ac:dyDescent="0.25">
      <c r="A1321" s="5"/>
    </row>
    <row r="1322" spans="1:1" ht="15" customHeight="1" x14ac:dyDescent="0.25">
      <c r="A1322" s="5"/>
    </row>
    <row r="1323" spans="1:1" ht="15" customHeight="1" x14ac:dyDescent="0.25">
      <c r="A1323" s="5"/>
    </row>
    <row r="1324" spans="1:1" ht="15" customHeight="1" x14ac:dyDescent="0.25">
      <c r="A1324" s="5"/>
    </row>
    <row r="1325" spans="1:1" ht="15" customHeight="1" x14ac:dyDescent="0.25">
      <c r="A1325" s="5"/>
    </row>
    <row r="1326" spans="1:1" ht="15" customHeight="1" x14ac:dyDescent="0.25">
      <c r="A1326" s="5"/>
    </row>
    <row r="1327" spans="1:1" ht="15" customHeight="1" x14ac:dyDescent="0.25">
      <c r="A1327" s="5"/>
    </row>
    <row r="1328" spans="1:1" ht="15" customHeight="1" x14ac:dyDescent="0.25">
      <c r="A1328" s="5"/>
    </row>
    <row r="1329" spans="1:1" ht="15" customHeight="1" x14ac:dyDescent="0.25">
      <c r="A1329" s="5"/>
    </row>
    <row r="1330" spans="1:1" ht="15" customHeight="1" x14ac:dyDescent="0.25">
      <c r="A1330" s="5"/>
    </row>
    <row r="1331" spans="1:1" ht="15" customHeight="1" x14ac:dyDescent="0.25">
      <c r="A1331" s="5"/>
    </row>
    <row r="1332" spans="1:1" ht="15" customHeight="1" x14ac:dyDescent="0.25">
      <c r="A1332" s="5"/>
    </row>
    <row r="1333" spans="1:1" ht="15" customHeight="1" x14ac:dyDescent="0.25">
      <c r="A1333" s="5"/>
    </row>
    <row r="1334" spans="1:1" ht="15" customHeight="1" x14ac:dyDescent="0.25">
      <c r="A1334" s="5"/>
    </row>
    <row r="1335" spans="1:1" ht="15" customHeight="1" x14ac:dyDescent="0.25">
      <c r="A1335" s="5"/>
    </row>
    <row r="1336" spans="1:1" ht="15" customHeight="1" x14ac:dyDescent="0.25">
      <c r="A1336" s="5"/>
    </row>
    <row r="1337" spans="1:1" ht="15" customHeight="1" x14ac:dyDescent="0.25">
      <c r="A1337" s="5"/>
    </row>
    <row r="1338" spans="1:1" ht="15" customHeight="1" x14ac:dyDescent="0.25">
      <c r="A1338" s="5"/>
    </row>
    <row r="1339" spans="1:1" ht="15" customHeight="1" x14ac:dyDescent="0.25">
      <c r="A1339" s="5"/>
    </row>
    <row r="1340" spans="1:1" ht="15" customHeight="1" x14ac:dyDescent="0.25">
      <c r="A1340" s="5"/>
    </row>
    <row r="1341" spans="1:1" ht="15" customHeight="1" x14ac:dyDescent="0.25">
      <c r="A1341" s="5"/>
    </row>
    <row r="1342" spans="1:1" ht="15" customHeight="1" x14ac:dyDescent="0.25">
      <c r="A1342" s="5"/>
    </row>
    <row r="1343" spans="1:1" ht="15" customHeight="1" x14ac:dyDescent="0.25">
      <c r="A1343" s="5"/>
    </row>
    <row r="1344" spans="1:1" ht="15" customHeight="1" x14ac:dyDescent="0.25">
      <c r="A1344" s="5"/>
    </row>
    <row r="1345" spans="1:1" ht="15" customHeight="1" x14ac:dyDescent="0.25">
      <c r="A1345" s="5"/>
    </row>
    <row r="1346" spans="1:1" ht="15" customHeight="1" x14ac:dyDescent="0.25">
      <c r="A1346" s="5"/>
    </row>
    <row r="1347" spans="1:1" ht="15" customHeight="1" x14ac:dyDescent="0.25">
      <c r="A1347" s="5"/>
    </row>
    <row r="1348" spans="1:1" ht="15" customHeight="1" x14ac:dyDescent="0.25">
      <c r="A1348" s="5"/>
    </row>
    <row r="1349" spans="1:1" ht="15" customHeight="1" x14ac:dyDescent="0.25">
      <c r="A1349" s="5"/>
    </row>
    <row r="1350" spans="1:1" ht="15" customHeight="1" x14ac:dyDescent="0.25">
      <c r="A1350" s="5"/>
    </row>
    <row r="1351" spans="1:1" ht="15" customHeight="1" x14ac:dyDescent="0.25">
      <c r="A1351" s="5"/>
    </row>
    <row r="1352" spans="1:1" ht="15" customHeight="1" x14ac:dyDescent="0.25">
      <c r="A1352" s="5"/>
    </row>
    <row r="1353" spans="1:1" ht="15" customHeight="1" x14ac:dyDescent="0.25">
      <c r="A1353" s="5"/>
    </row>
    <row r="1354" spans="1:1" ht="15" customHeight="1" x14ac:dyDescent="0.25">
      <c r="A1354" s="5"/>
    </row>
    <row r="1355" spans="1:1" ht="15" customHeight="1" x14ac:dyDescent="0.25">
      <c r="A1355" s="5"/>
    </row>
    <row r="1356" spans="1:1" ht="15" customHeight="1" x14ac:dyDescent="0.25">
      <c r="A1356" s="5"/>
    </row>
    <row r="1357" spans="1:1" ht="15" customHeight="1" x14ac:dyDescent="0.25">
      <c r="A1357" s="5"/>
    </row>
    <row r="1358" spans="1:1" ht="15" customHeight="1" x14ac:dyDescent="0.25">
      <c r="A1358" s="5"/>
    </row>
    <row r="1359" spans="1:1" ht="15" customHeight="1" x14ac:dyDescent="0.25">
      <c r="A1359" s="5"/>
    </row>
    <row r="1360" spans="1:1" ht="15" customHeight="1" x14ac:dyDescent="0.25">
      <c r="A1360" s="5"/>
    </row>
    <row r="1361" spans="1:1" ht="15" customHeight="1" x14ac:dyDescent="0.25">
      <c r="A1361" s="5"/>
    </row>
    <row r="1362" spans="1:1" ht="15" customHeight="1" x14ac:dyDescent="0.25">
      <c r="A1362" s="5"/>
    </row>
    <row r="1363" spans="1:1" ht="15" customHeight="1" x14ac:dyDescent="0.25">
      <c r="A1363" s="5"/>
    </row>
    <row r="1364" spans="1:1" ht="15" customHeight="1" x14ac:dyDescent="0.25">
      <c r="A1364" s="5"/>
    </row>
    <row r="1365" spans="1:1" ht="15" customHeight="1" x14ac:dyDescent="0.25">
      <c r="A1365" s="5"/>
    </row>
    <row r="1366" spans="1:1" ht="15" customHeight="1" x14ac:dyDescent="0.25">
      <c r="A1366" s="5"/>
    </row>
    <row r="1367" spans="1:1" ht="15" customHeight="1" x14ac:dyDescent="0.25">
      <c r="A1367" s="5"/>
    </row>
    <row r="1368" spans="1:1" ht="15" customHeight="1" x14ac:dyDescent="0.25">
      <c r="A1368" s="5"/>
    </row>
    <row r="1369" spans="1:1" ht="15" customHeight="1" x14ac:dyDescent="0.25">
      <c r="A1369" s="5"/>
    </row>
    <row r="1370" spans="1:1" ht="15" customHeight="1" x14ac:dyDescent="0.25">
      <c r="A1370" s="5"/>
    </row>
    <row r="1371" spans="1:1" ht="15" customHeight="1" x14ac:dyDescent="0.25">
      <c r="A1371" s="5"/>
    </row>
    <row r="1372" spans="1:1" ht="15" customHeight="1" x14ac:dyDescent="0.25">
      <c r="A1372" s="5"/>
    </row>
    <row r="1373" spans="1:1" ht="15" customHeight="1" x14ac:dyDescent="0.25">
      <c r="A1373" s="5"/>
    </row>
    <row r="1374" spans="1:1" ht="15" customHeight="1" x14ac:dyDescent="0.25">
      <c r="A1374" s="5"/>
    </row>
    <row r="1375" spans="1:1" ht="15" customHeight="1" x14ac:dyDescent="0.25">
      <c r="A1375" s="5"/>
    </row>
    <row r="1376" spans="1:1" ht="15" customHeight="1" x14ac:dyDescent="0.25">
      <c r="A1376" s="5"/>
    </row>
    <row r="1377" spans="1:1" ht="15" customHeight="1" x14ac:dyDescent="0.25">
      <c r="A1377" s="5"/>
    </row>
    <row r="1378" spans="1:1" ht="15" customHeight="1" x14ac:dyDescent="0.25">
      <c r="A1378" s="5"/>
    </row>
    <row r="1379" spans="1:1" ht="15" customHeight="1" x14ac:dyDescent="0.25">
      <c r="A1379" s="5"/>
    </row>
    <row r="1380" spans="1:1" ht="15" customHeight="1" x14ac:dyDescent="0.25">
      <c r="A1380" s="5"/>
    </row>
    <row r="1381" spans="1:1" ht="15" customHeight="1" x14ac:dyDescent="0.25">
      <c r="A1381" s="5"/>
    </row>
    <row r="1382" spans="1:1" ht="15" customHeight="1" x14ac:dyDescent="0.25">
      <c r="A1382" s="5"/>
    </row>
    <row r="1383" spans="1:1" ht="15" customHeight="1" x14ac:dyDescent="0.25">
      <c r="A1383" s="5"/>
    </row>
    <row r="1384" spans="1:1" ht="15" customHeight="1" x14ac:dyDescent="0.25">
      <c r="A1384" s="5"/>
    </row>
    <row r="1385" spans="1:1" ht="15" customHeight="1" x14ac:dyDescent="0.25">
      <c r="A1385" s="5"/>
    </row>
    <row r="1386" spans="1:1" ht="15" customHeight="1" x14ac:dyDescent="0.25">
      <c r="A1386" s="5"/>
    </row>
    <row r="1387" spans="1:1" ht="15" customHeight="1" x14ac:dyDescent="0.25">
      <c r="A1387" s="5"/>
    </row>
    <row r="1388" spans="1:1" ht="15" customHeight="1" x14ac:dyDescent="0.25">
      <c r="A1388" s="5"/>
    </row>
    <row r="1389" spans="1:1" ht="15" customHeight="1" x14ac:dyDescent="0.25">
      <c r="A1389" s="5"/>
    </row>
    <row r="1390" spans="1:1" ht="15" customHeight="1" x14ac:dyDescent="0.25">
      <c r="A1390" s="5"/>
    </row>
    <row r="1391" spans="1:1" ht="15" customHeight="1" x14ac:dyDescent="0.25">
      <c r="A1391" s="5"/>
    </row>
    <row r="1392" spans="1:1" ht="15" customHeight="1" x14ac:dyDescent="0.25">
      <c r="A1392" s="5"/>
    </row>
    <row r="1393" spans="1:1" ht="15" customHeight="1" x14ac:dyDescent="0.25">
      <c r="A1393" s="5"/>
    </row>
    <row r="1394" spans="1:1" ht="15" customHeight="1" x14ac:dyDescent="0.25">
      <c r="A1394" s="5"/>
    </row>
    <row r="1395" spans="1:1" ht="15" customHeight="1" x14ac:dyDescent="0.25">
      <c r="A1395" s="5"/>
    </row>
    <row r="1396" spans="1:1" ht="15" customHeight="1" x14ac:dyDescent="0.25">
      <c r="A1396" s="5"/>
    </row>
    <row r="1397" spans="1:1" ht="15" customHeight="1" x14ac:dyDescent="0.25">
      <c r="A1397" s="5"/>
    </row>
    <row r="1398" spans="1:1" ht="15" customHeight="1" x14ac:dyDescent="0.25">
      <c r="A1398" s="5"/>
    </row>
    <row r="1399" spans="1:1" ht="15" customHeight="1" x14ac:dyDescent="0.25">
      <c r="A1399" s="5"/>
    </row>
    <row r="1400" spans="1:1" ht="15" customHeight="1" x14ac:dyDescent="0.25">
      <c r="A1400" s="5"/>
    </row>
    <row r="1401" spans="1:1" ht="15" customHeight="1" x14ac:dyDescent="0.25">
      <c r="A1401" s="5"/>
    </row>
    <row r="1402" spans="1:1" ht="15" customHeight="1" x14ac:dyDescent="0.25">
      <c r="A1402" s="5"/>
    </row>
    <row r="1403" spans="1:1" ht="15" customHeight="1" x14ac:dyDescent="0.25">
      <c r="A1403" s="5"/>
    </row>
    <row r="1404" spans="1:1" ht="15" customHeight="1" x14ac:dyDescent="0.25">
      <c r="A1404" s="5"/>
    </row>
    <row r="1405" spans="1:1" ht="15" customHeight="1" x14ac:dyDescent="0.25">
      <c r="A1405" s="5"/>
    </row>
    <row r="1406" spans="1:1" ht="15" customHeight="1" x14ac:dyDescent="0.25">
      <c r="A1406" s="5"/>
    </row>
    <row r="1407" spans="1:1" ht="15" customHeight="1" x14ac:dyDescent="0.25">
      <c r="A1407" s="5"/>
    </row>
    <row r="1408" spans="1:1" ht="15" customHeight="1" x14ac:dyDescent="0.25">
      <c r="A1408" s="5"/>
    </row>
    <row r="1409" spans="1:1" ht="15" customHeight="1" x14ac:dyDescent="0.25">
      <c r="A1409" s="5"/>
    </row>
    <row r="1410" spans="1:1" ht="15" customHeight="1" x14ac:dyDescent="0.25">
      <c r="A1410" s="5"/>
    </row>
    <row r="1411" spans="1:1" ht="15" customHeight="1" x14ac:dyDescent="0.25">
      <c r="A1411" s="5"/>
    </row>
    <row r="1412" spans="1:1" ht="15" customHeight="1" x14ac:dyDescent="0.25">
      <c r="A1412" s="5"/>
    </row>
    <row r="1413" spans="1:1" ht="15" customHeight="1" x14ac:dyDescent="0.25">
      <c r="A1413" s="5"/>
    </row>
    <row r="1414" spans="1:1" ht="15" customHeight="1" x14ac:dyDescent="0.25">
      <c r="A1414" s="5"/>
    </row>
    <row r="1415" spans="1:1" ht="15" customHeight="1" x14ac:dyDescent="0.25">
      <c r="A1415" s="5"/>
    </row>
    <row r="1416" spans="1:1" ht="15" customHeight="1" x14ac:dyDescent="0.25">
      <c r="A1416" s="5"/>
    </row>
    <row r="1417" spans="1:1" ht="15" customHeight="1" x14ac:dyDescent="0.25">
      <c r="A1417" s="5"/>
    </row>
    <row r="1418" spans="1:1" ht="15" customHeight="1" x14ac:dyDescent="0.25">
      <c r="A1418" s="5"/>
    </row>
    <row r="1419" spans="1:1" ht="15" customHeight="1" x14ac:dyDescent="0.25">
      <c r="A1419" s="5"/>
    </row>
    <row r="1420" spans="1:1" ht="15" customHeight="1" x14ac:dyDescent="0.25">
      <c r="A1420" s="5"/>
    </row>
    <row r="1421" spans="1:1" ht="15" customHeight="1" x14ac:dyDescent="0.25">
      <c r="A1421" s="5"/>
    </row>
    <row r="1422" spans="1:1" ht="15" customHeight="1" x14ac:dyDescent="0.25">
      <c r="A1422" s="5"/>
    </row>
    <row r="1423" spans="1:1" ht="15" customHeight="1" x14ac:dyDescent="0.25">
      <c r="A1423" s="5"/>
    </row>
    <row r="1424" spans="1:1" ht="15" customHeight="1" x14ac:dyDescent="0.25">
      <c r="A1424" s="5"/>
    </row>
    <row r="1425" spans="1:1" ht="15" customHeight="1" x14ac:dyDescent="0.25">
      <c r="A1425" s="5"/>
    </row>
    <row r="1426" spans="1:1" ht="15" customHeight="1" x14ac:dyDescent="0.25">
      <c r="A1426" s="5"/>
    </row>
    <row r="1427" spans="1:1" ht="15" customHeight="1" x14ac:dyDescent="0.25">
      <c r="A1427" s="5"/>
    </row>
    <row r="1428" spans="1:1" ht="15" customHeight="1" x14ac:dyDescent="0.25">
      <c r="A1428" s="5"/>
    </row>
    <row r="1429" spans="1:1" ht="15" customHeight="1" x14ac:dyDescent="0.25">
      <c r="A1429" s="5"/>
    </row>
    <row r="1430" spans="1:1" ht="15" customHeight="1" x14ac:dyDescent="0.25">
      <c r="A1430" s="5"/>
    </row>
    <row r="1431" spans="1:1" ht="15" customHeight="1" x14ac:dyDescent="0.25">
      <c r="A1431" s="5"/>
    </row>
    <row r="1432" spans="1:1" ht="15" customHeight="1" x14ac:dyDescent="0.25">
      <c r="A1432" s="5"/>
    </row>
    <row r="1433" spans="1:1" ht="15" customHeight="1" x14ac:dyDescent="0.25">
      <c r="A1433" s="5"/>
    </row>
    <row r="1434" spans="1:1" ht="15" customHeight="1" x14ac:dyDescent="0.25">
      <c r="A1434" s="5"/>
    </row>
    <row r="1435" spans="1:1" ht="15" customHeight="1" x14ac:dyDescent="0.25">
      <c r="A1435" s="5"/>
    </row>
    <row r="1436" spans="1:1" ht="15" customHeight="1" x14ac:dyDescent="0.25">
      <c r="A1436" s="5"/>
    </row>
    <row r="1437" spans="1:1" ht="15" customHeight="1" x14ac:dyDescent="0.25">
      <c r="A1437" s="5"/>
    </row>
    <row r="1438" spans="1:1" ht="15" customHeight="1" x14ac:dyDescent="0.25">
      <c r="A1438" s="5"/>
    </row>
    <row r="1439" spans="1:1" ht="15" customHeight="1" x14ac:dyDescent="0.25">
      <c r="A1439" s="5"/>
    </row>
    <row r="1440" spans="1:1" ht="15" customHeight="1" x14ac:dyDescent="0.25">
      <c r="A1440" s="5"/>
    </row>
    <row r="1441" spans="1:1" ht="15" customHeight="1" x14ac:dyDescent="0.25">
      <c r="A1441" s="5"/>
    </row>
    <row r="1442" spans="1:1" ht="15" customHeight="1" x14ac:dyDescent="0.25">
      <c r="A1442" s="5"/>
    </row>
    <row r="1443" spans="1:1" ht="15" customHeight="1" x14ac:dyDescent="0.25">
      <c r="A1443" s="5"/>
    </row>
    <row r="1444" spans="1:1" ht="15" customHeight="1" x14ac:dyDescent="0.25">
      <c r="A1444" s="5"/>
    </row>
    <row r="1445" spans="1:1" ht="15" customHeight="1" x14ac:dyDescent="0.25">
      <c r="A1445" s="5"/>
    </row>
    <row r="1446" spans="1:1" ht="15" customHeight="1" x14ac:dyDescent="0.25">
      <c r="A1446" s="5"/>
    </row>
    <row r="1447" spans="1:1" ht="15" customHeight="1" x14ac:dyDescent="0.25">
      <c r="A1447" s="5"/>
    </row>
    <row r="1448" spans="1:1" ht="15" customHeight="1" x14ac:dyDescent="0.25">
      <c r="A1448" s="5"/>
    </row>
    <row r="1449" spans="1:1" ht="15" customHeight="1" x14ac:dyDescent="0.25">
      <c r="A1449" s="5"/>
    </row>
    <row r="1450" spans="1:1" ht="15" customHeight="1" x14ac:dyDescent="0.25">
      <c r="A1450" s="5"/>
    </row>
    <row r="1451" spans="1:1" ht="15" customHeight="1" x14ac:dyDescent="0.25">
      <c r="A1451" s="5"/>
    </row>
    <row r="1452" spans="1:1" ht="15" customHeight="1" x14ac:dyDescent="0.25">
      <c r="A1452" s="5"/>
    </row>
    <row r="1453" spans="1:1" ht="15" customHeight="1" x14ac:dyDescent="0.25">
      <c r="A1453" s="5"/>
    </row>
    <row r="1454" spans="1:1" ht="15" customHeight="1" x14ac:dyDescent="0.25">
      <c r="A1454" s="5"/>
    </row>
    <row r="1455" spans="1:1" ht="15" customHeight="1" x14ac:dyDescent="0.25">
      <c r="A1455" s="5"/>
    </row>
    <row r="1456" spans="1:1" ht="15" customHeight="1" x14ac:dyDescent="0.25">
      <c r="A1456" s="5"/>
    </row>
    <row r="1457" spans="1:1" ht="15" customHeight="1" x14ac:dyDescent="0.25">
      <c r="A1457" s="5"/>
    </row>
    <row r="1458" spans="1:1" ht="15" customHeight="1" x14ac:dyDescent="0.25">
      <c r="A1458" s="5"/>
    </row>
    <row r="1459" spans="1:1" ht="15" customHeight="1" x14ac:dyDescent="0.25">
      <c r="A1459" s="5"/>
    </row>
    <row r="1460" spans="1:1" ht="15" customHeight="1" x14ac:dyDescent="0.25">
      <c r="A1460" s="5"/>
    </row>
    <row r="1461" spans="1:1" ht="15" customHeight="1" x14ac:dyDescent="0.25">
      <c r="A1461" s="5"/>
    </row>
    <row r="1462" spans="1:1" ht="15" customHeight="1" x14ac:dyDescent="0.25">
      <c r="A1462" s="5"/>
    </row>
    <row r="1463" spans="1:1" ht="15" customHeight="1" x14ac:dyDescent="0.25">
      <c r="A1463" s="5"/>
    </row>
    <row r="1464" spans="1:1" ht="15" customHeight="1" x14ac:dyDescent="0.25">
      <c r="A1464" s="5"/>
    </row>
    <row r="1465" spans="1:1" ht="15" customHeight="1" x14ac:dyDescent="0.25">
      <c r="A1465" s="5"/>
    </row>
    <row r="1466" spans="1:1" ht="15" customHeight="1" x14ac:dyDescent="0.25">
      <c r="A1466" s="5"/>
    </row>
    <row r="1467" spans="1:1" ht="15" customHeight="1" x14ac:dyDescent="0.25">
      <c r="A1467" s="5"/>
    </row>
    <row r="1468" spans="1:1" ht="15" customHeight="1" x14ac:dyDescent="0.25">
      <c r="A1468" s="5"/>
    </row>
    <row r="1469" spans="1:1" ht="15" customHeight="1" x14ac:dyDescent="0.25">
      <c r="A1469" s="5"/>
    </row>
    <row r="1470" spans="1:1" ht="15" customHeight="1" x14ac:dyDescent="0.25">
      <c r="A1470" s="5"/>
    </row>
    <row r="1471" spans="1:1" ht="15" customHeight="1" x14ac:dyDescent="0.25">
      <c r="A1471" s="5"/>
    </row>
    <row r="1472" spans="1:1" ht="15" customHeight="1" x14ac:dyDescent="0.25">
      <c r="A1472" s="5"/>
    </row>
    <row r="1473" spans="1:1" ht="15" customHeight="1" x14ac:dyDescent="0.25">
      <c r="A1473" s="5"/>
    </row>
    <row r="1474" spans="1:1" ht="15" customHeight="1" x14ac:dyDescent="0.25">
      <c r="A1474" s="5"/>
    </row>
    <row r="1475" spans="1:1" ht="15" customHeight="1" x14ac:dyDescent="0.25">
      <c r="A1475" s="5"/>
    </row>
    <row r="1476" spans="1:1" ht="15" customHeight="1" x14ac:dyDescent="0.25">
      <c r="A1476" s="5"/>
    </row>
    <row r="1477" spans="1:1" ht="15" customHeight="1" x14ac:dyDescent="0.25">
      <c r="A1477" s="5"/>
    </row>
    <row r="1478" spans="1:1" ht="15" customHeight="1" x14ac:dyDescent="0.25">
      <c r="A1478" s="5"/>
    </row>
    <row r="1479" spans="1:1" ht="15" customHeight="1" x14ac:dyDescent="0.25">
      <c r="A1479" s="5"/>
    </row>
    <row r="1480" spans="1:1" ht="15" customHeight="1" x14ac:dyDescent="0.25">
      <c r="A1480" s="5"/>
    </row>
    <row r="1481" spans="1:1" ht="15" customHeight="1" x14ac:dyDescent="0.25">
      <c r="A1481" s="5"/>
    </row>
    <row r="1482" spans="1:1" ht="15" customHeight="1" x14ac:dyDescent="0.25">
      <c r="A1482" s="5"/>
    </row>
    <row r="1483" spans="1:1" ht="15" customHeight="1" x14ac:dyDescent="0.25">
      <c r="A1483" s="5"/>
    </row>
    <row r="1484" spans="1:1" ht="15" customHeight="1" x14ac:dyDescent="0.25">
      <c r="A1484" s="5"/>
    </row>
    <row r="1485" spans="1:1" ht="15" customHeight="1" x14ac:dyDescent="0.25">
      <c r="A1485" s="5"/>
    </row>
    <row r="1486" spans="1:1" ht="15" customHeight="1" x14ac:dyDescent="0.25">
      <c r="A1486" s="5"/>
    </row>
    <row r="1487" spans="1:1" ht="15" customHeight="1" x14ac:dyDescent="0.25">
      <c r="A1487" s="5"/>
    </row>
    <row r="1488" spans="1:1" ht="15" customHeight="1" x14ac:dyDescent="0.25">
      <c r="A1488" s="5"/>
    </row>
    <row r="1489" spans="1:1" ht="15" customHeight="1" x14ac:dyDescent="0.25">
      <c r="A1489" s="5"/>
    </row>
    <row r="1490" spans="1:1" ht="15" customHeight="1" x14ac:dyDescent="0.25">
      <c r="A1490" s="5"/>
    </row>
    <row r="1491" spans="1:1" ht="15" customHeight="1" x14ac:dyDescent="0.25">
      <c r="A1491" s="5"/>
    </row>
    <row r="1492" spans="1:1" ht="15" customHeight="1" x14ac:dyDescent="0.25">
      <c r="A1492" s="5"/>
    </row>
    <row r="1493" spans="1:1" ht="15" customHeight="1" x14ac:dyDescent="0.25">
      <c r="A1493" s="5"/>
    </row>
    <row r="1494" spans="1:1" ht="15" customHeight="1" x14ac:dyDescent="0.25">
      <c r="A1494" s="5"/>
    </row>
    <row r="1495" spans="1:1" ht="15" customHeight="1" x14ac:dyDescent="0.25">
      <c r="A1495" s="5"/>
    </row>
    <row r="1496" spans="1:1" ht="15" customHeight="1" x14ac:dyDescent="0.25">
      <c r="A1496" s="5"/>
    </row>
    <row r="1497" spans="1:1" ht="15" customHeight="1" x14ac:dyDescent="0.25">
      <c r="A1497" s="5"/>
    </row>
    <row r="1498" spans="1:1" ht="15" customHeight="1" x14ac:dyDescent="0.25">
      <c r="A1498" s="5"/>
    </row>
    <row r="1499" spans="1:1" ht="15" customHeight="1" x14ac:dyDescent="0.25">
      <c r="A1499" s="5"/>
    </row>
    <row r="1500" spans="1:1" ht="15" customHeight="1" x14ac:dyDescent="0.25">
      <c r="A1500" s="5"/>
    </row>
    <row r="1501" spans="1:1" ht="15" customHeight="1" x14ac:dyDescent="0.25">
      <c r="A1501" s="5"/>
    </row>
    <row r="1502" spans="1:1" ht="15" customHeight="1" x14ac:dyDescent="0.25">
      <c r="A1502" s="5"/>
    </row>
    <row r="1503" spans="1:1" ht="15" customHeight="1" x14ac:dyDescent="0.25">
      <c r="A1503" s="5"/>
    </row>
    <row r="1504" spans="1:1" ht="15" customHeight="1" x14ac:dyDescent="0.25">
      <c r="A1504" s="5"/>
    </row>
    <row r="1505" spans="1:1" ht="15" customHeight="1" x14ac:dyDescent="0.25">
      <c r="A1505" s="5"/>
    </row>
    <row r="1506" spans="1:1" ht="15" customHeight="1" x14ac:dyDescent="0.25">
      <c r="A1506" s="5"/>
    </row>
    <row r="1507" spans="1:1" ht="15" customHeight="1" x14ac:dyDescent="0.25">
      <c r="A1507" s="5"/>
    </row>
    <row r="1508" spans="1:1" ht="15" customHeight="1" x14ac:dyDescent="0.25">
      <c r="A1508" s="5"/>
    </row>
    <row r="1509" spans="1:1" ht="15" customHeight="1" x14ac:dyDescent="0.25">
      <c r="A1509" s="5"/>
    </row>
    <row r="1510" spans="1:1" ht="15" customHeight="1" x14ac:dyDescent="0.25">
      <c r="A1510" s="5"/>
    </row>
    <row r="1511" spans="1:1" ht="15" customHeight="1" x14ac:dyDescent="0.25">
      <c r="A1511" s="5"/>
    </row>
    <row r="1512" spans="1:1" ht="15" customHeight="1" x14ac:dyDescent="0.25">
      <c r="A1512" s="5"/>
    </row>
    <row r="1513" spans="1:1" ht="15" customHeight="1" x14ac:dyDescent="0.25">
      <c r="A1513" s="5"/>
    </row>
    <row r="1514" spans="1:1" ht="15" customHeight="1" x14ac:dyDescent="0.25">
      <c r="A1514" s="5"/>
    </row>
    <row r="1515" spans="1:1" ht="15" customHeight="1" x14ac:dyDescent="0.25">
      <c r="A1515" s="5"/>
    </row>
    <row r="1516" spans="1:1" ht="15" customHeight="1" x14ac:dyDescent="0.25">
      <c r="A1516" s="5"/>
    </row>
    <row r="1517" spans="1:1" ht="15" customHeight="1" x14ac:dyDescent="0.25">
      <c r="A1517" s="5"/>
    </row>
    <row r="1518" spans="1:1" ht="15" customHeight="1" x14ac:dyDescent="0.25">
      <c r="A1518" s="5"/>
    </row>
    <row r="1519" spans="1:1" ht="15" customHeight="1" x14ac:dyDescent="0.25">
      <c r="A1519" s="5"/>
    </row>
    <row r="1520" spans="1:1" ht="15" customHeight="1" x14ac:dyDescent="0.25">
      <c r="A1520" s="5"/>
    </row>
    <row r="1521" spans="1:1" ht="15" customHeight="1" x14ac:dyDescent="0.25">
      <c r="A1521" s="5"/>
    </row>
    <row r="1522" spans="1:1" ht="15" customHeight="1" x14ac:dyDescent="0.25">
      <c r="A1522" s="5"/>
    </row>
    <row r="1523" spans="1:1" ht="15" customHeight="1" x14ac:dyDescent="0.25">
      <c r="A1523" s="5"/>
    </row>
    <row r="1524" spans="1:1" ht="15" customHeight="1" x14ac:dyDescent="0.25">
      <c r="A1524" s="5"/>
    </row>
    <row r="1525" spans="1:1" ht="15" customHeight="1" x14ac:dyDescent="0.25">
      <c r="A1525" s="5"/>
    </row>
    <row r="1526" spans="1:1" ht="15" customHeight="1" x14ac:dyDescent="0.25">
      <c r="A1526" s="5"/>
    </row>
    <row r="1527" spans="1:1" ht="15" customHeight="1" x14ac:dyDescent="0.25">
      <c r="A1527" s="5"/>
    </row>
    <row r="1528" spans="1:1" ht="15" customHeight="1" x14ac:dyDescent="0.25">
      <c r="A1528" s="5"/>
    </row>
    <row r="1529" spans="1:1" ht="15" customHeight="1" x14ac:dyDescent="0.25">
      <c r="A1529" s="5"/>
    </row>
    <row r="1530" spans="1:1" ht="15" customHeight="1" x14ac:dyDescent="0.25">
      <c r="A1530" s="5"/>
    </row>
    <row r="1531" spans="1:1" ht="15" customHeight="1" x14ac:dyDescent="0.25">
      <c r="A1531" s="5"/>
    </row>
    <row r="1532" spans="1:1" ht="15" customHeight="1" x14ac:dyDescent="0.25">
      <c r="A1532" s="5"/>
    </row>
    <row r="1533" spans="1:1" ht="15" customHeight="1" x14ac:dyDescent="0.25">
      <c r="A1533" s="5"/>
    </row>
    <row r="1534" spans="1:1" ht="15" customHeight="1" x14ac:dyDescent="0.25">
      <c r="A1534" s="5"/>
    </row>
    <row r="1535" spans="1:1" ht="15" customHeight="1" x14ac:dyDescent="0.25">
      <c r="A1535" s="5"/>
    </row>
    <row r="1536" spans="1:1" ht="15" customHeight="1" x14ac:dyDescent="0.25">
      <c r="A1536" s="5"/>
    </row>
    <row r="1537" spans="1:1" ht="15" customHeight="1" x14ac:dyDescent="0.25">
      <c r="A1537" s="5"/>
    </row>
    <row r="1538" spans="1:1" ht="15" customHeight="1" x14ac:dyDescent="0.25">
      <c r="A1538" s="5"/>
    </row>
    <row r="1539" spans="1:1" ht="15" customHeight="1" x14ac:dyDescent="0.25">
      <c r="A1539" s="5"/>
    </row>
    <row r="1540" spans="1:1" ht="15" customHeight="1" x14ac:dyDescent="0.25">
      <c r="A1540" s="5"/>
    </row>
    <row r="1541" spans="1:1" ht="15" customHeight="1" x14ac:dyDescent="0.25">
      <c r="A1541" s="5"/>
    </row>
    <row r="1542" spans="1:1" ht="15" customHeight="1" x14ac:dyDescent="0.25">
      <c r="A1542" s="5"/>
    </row>
    <row r="1543" spans="1:1" ht="15" customHeight="1" x14ac:dyDescent="0.25">
      <c r="A1543" s="5"/>
    </row>
    <row r="1544" spans="1:1" ht="15" customHeight="1" x14ac:dyDescent="0.25">
      <c r="A1544" s="5"/>
    </row>
    <row r="1545" spans="1:1" ht="15" customHeight="1" x14ac:dyDescent="0.25">
      <c r="A1545" s="5"/>
    </row>
    <row r="1546" spans="1:1" ht="15" customHeight="1" x14ac:dyDescent="0.25">
      <c r="A1546" s="5"/>
    </row>
    <row r="1547" spans="1:1" ht="15" customHeight="1" x14ac:dyDescent="0.25">
      <c r="A1547" s="5"/>
    </row>
    <row r="1548" spans="1:1" ht="15" customHeight="1" x14ac:dyDescent="0.25">
      <c r="A1548" s="5"/>
    </row>
    <row r="1549" spans="1:1" ht="15" customHeight="1" x14ac:dyDescent="0.25">
      <c r="A1549" s="5"/>
    </row>
    <row r="1550" spans="1:1" ht="15" customHeight="1" x14ac:dyDescent="0.25">
      <c r="A1550" s="5"/>
    </row>
    <row r="1551" spans="1:1" ht="15" customHeight="1" x14ac:dyDescent="0.25">
      <c r="A1551" s="5"/>
    </row>
    <row r="1552" spans="1:1" ht="15" customHeight="1" x14ac:dyDescent="0.25">
      <c r="A1552" s="5"/>
    </row>
    <row r="1553" spans="1:1" ht="15" customHeight="1" x14ac:dyDescent="0.25">
      <c r="A1553" s="5"/>
    </row>
    <row r="1554" spans="1:1" ht="15" customHeight="1" x14ac:dyDescent="0.25">
      <c r="A1554" s="5"/>
    </row>
    <row r="1555" spans="1:1" ht="15" customHeight="1" x14ac:dyDescent="0.25">
      <c r="A1555" s="5"/>
    </row>
    <row r="1556" spans="1:1" ht="15" customHeight="1" x14ac:dyDescent="0.25">
      <c r="A1556" s="5"/>
    </row>
    <row r="1557" spans="1:1" ht="15" customHeight="1" x14ac:dyDescent="0.25">
      <c r="A1557" s="5"/>
    </row>
    <row r="1558" spans="1:1" ht="15" customHeight="1" x14ac:dyDescent="0.25">
      <c r="A1558" s="5"/>
    </row>
    <row r="1559" spans="1:1" ht="15" customHeight="1" x14ac:dyDescent="0.25">
      <c r="A1559" s="5"/>
    </row>
    <row r="1560" spans="1:1" ht="15" customHeight="1" x14ac:dyDescent="0.25">
      <c r="A1560" s="5"/>
    </row>
    <row r="1561" spans="1:1" ht="15" customHeight="1" x14ac:dyDescent="0.25">
      <c r="A1561" s="5"/>
    </row>
    <row r="1562" spans="1:1" ht="15" customHeight="1" x14ac:dyDescent="0.25">
      <c r="A1562" s="5"/>
    </row>
    <row r="1563" spans="1:1" ht="15" customHeight="1" x14ac:dyDescent="0.25">
      <c r="A1563" s="5"/>
    </row>
    <row r="1564" spans="1:1" ht="15" customHeight="1" x14ac:dyDescent="0.25">
      <c r="A1564" s="5"/>
    </row>
    <row r="1565" spans="1:1" ht="15" customHeight="1" x14ac:dyDescent="0.25">
      <c r="A1565" s="5"/>
    </row>
    <row r="1566" spans="1:1" ht="15" customHeight="1" x14ac:dyDescent="0.25">
      <c r="A1566" s="5"/>
    </row>
    <row r="1567" spans="1:1" ht="15" customHeight="1" x14ac:dyDescent="0.25">
      <c r="A1567" s="5"/>
    </row>
    <row r="1568" spans="1:1" ht="15" customHeight="1" x14ac:dyDescent="0.25">
      <c r="A1568" s="5"/>
    </row>
    <row r="1569" spans="1:1" ht="15" customHeight="1" x14ac:dyDescent="0.25">
      <c r="A1569" s="5"/>
    </row>
    <row r="1570" spans="1:1" ht="15" customHeight="1" x14ac:dyDescent="0.25">
      <c r="A1570" s="5"/>
    </row>
    <row r="1571" spans="1:1" ht="15" customHeight="1" x14ac:dyDescent="0.25">
      <c r="A1571" s="5"/>
    </row>
    <row r="1572" spans="1:1" ht="15" customHeight="1" x14ac:dyDescent="0.25">
      <c r="A1572" s="5"/>
    </row>
    <row r="1573" spans="1:1" ht="15" customHeight="1" x14ac:dyDescent="0.25">
      <c r="A1573" s="5"/>
    </row>
    <row r="1574" spans="1:1" ht="15" customHeight="1" x14ac:dyDescent="0.25">
      <c r="A1574" s="5"/>
    </row>
    <row r="1575" spans="1:1" ht="15" customHeight="1" x14ac:dyDescent="0.25">
      <c r="A1575" s="5"/>
    </row>
    <row r="1576" spans="1:1" ht="15" customHeight="1" x14ac:dyDescent="0.25">
      <c r="A1576" s="5"/>
    </row>
    <row r="1577" spans="1:1" ht="15" customHeight="1" x14ac:dyDescent="0.25">
      <c r="A1577" s="5"/>
    </row>
    <row r="1578" spans="1:1" ht="15" customHeight="1" x14ac:dyDescent="0.25">
      <c r="A1578" s="5"/>
    </row>
    <row r="1579" spans="1:1" ht="15" customHeight="1" x14ac:dyDescent="0.25">
      <c r="A1579" s="5"/>
    </row>
    <row r="1580" spans="1:1" ht="15" customHeight="1" x14ac:dyDescent="0.25">
      <c r="A1580" s="5"/>
    </row>
    <row r="1581" spans="1:1" ht="15" customHeight="1" x14ac:dyDescent="0.25">
      <c r="A1581" s="5"/>
    </row>
    <row r="1582" spans="1:1" ht="15" customHeight="1" x14ac:dyDescent="0.25">
      <c r="A1582" s="5"/>
    </row>
    <row r="1583" spans="1:1" ht="15" customHeight="1" x14ac:dyDescent="0.25">
      <c r="A1583" s="5"/>
    </row>
    <row r="1584" spans="1:1" ht="15" customHeight="1" x14ac:dyDescent="0.25">
      <c r="A1584" s="5"/>
    </row>
    <row r="1585" spans="1:1" ht="15" customHeight="1" x14ac:dyDescent="0.25">
      <c r="A1585" s="5"/>
    </row>
    <row r="1586" spans="1:1" ht="15" customHeight="1" x14ac:dyDescent="0.25">
      <c r="A1586" s="5"/>
    </row>
    <row r="1587" spans="1:1" ht="15" customHeight="1" x14ac:dyDescent="0.25">
      <c r="A1587" s="5"/>
    </row>
    <row r="1588" spans="1:1" ht="15" customHeight="1" x14ac:dyDescent="0.25">
      <c r="A1588" s="5"/>
    </row>
    <row r="1589" spans="1:1" ht="15" customHeight="1" x14ac:dyDescent="0.25">
      <c r="A1589" s="5"/>
    </row>
    <row r="1590" spans="1:1" ht="15" customHeight="1" x14ac:dyDescent="0.25">
      <c r="A1590" s="5"/>
    </row>
    <row r="1591" spans="1:1" ht="15" customHeight="1" x14ac:dyDescent="0.25">
      <c r="A1591" s="5"/>
    </row>
    <row r="1592" spans="1:1" ht="15" customHeight="1" x14ac:dyDescent="0.25">
      <c r="A1592" s="5"/>
    </row>
    <row r="1593" spans="1:1" ht="15" customHeight="1" x14ac:dyDescent="0.25">
      <c r="A1593" s="5"/>
    </row>
    <row r="1594" spans="1:1" ht="15" customHeight="1" x14ac:dyDescent="0.25">
      <c r="A1594" s="5"/>
    </row>
    <row r="1595" spans="1:1" ht="15" customHeight="1" x14ac:dyDescent="0.25">
      <c r="A1595" s="5"/>
    </row>
    <row r="1596" spans="1:1" ht="15" customHeight="1" x14ac:dyDescent="0.25">
      <c r="A1596" s="5"/>
    </row>
    <row r="1597" spans="1:1" ht="15" customHeight="1" x14ac:dyDescent="0.25">
      <c r="A1597" s="5"/>
    </row>
    <row r="1598" spans="1:1" ht="15" customHeight="1" x14ac:dyDescent="0.25">
      <c r="A1598" s="5"/>
    </row>
    <row r="1599" spans="1:1" ht="15" customHeight="1" x14ac:dyDescent="0.25">
      <c r="A1599" s="5"/>
    </row>
    <row r="1600" spans="1:1" ht="15" customHeight="1" x14ac:dyDescent="0.25">
      <c r="A1600" s="5"/>
    </row>
    <row r="1601" spans="1:1" ht="15" customHeight="1" x14ac:dyDescent="0.25">
      <c r="A1601" s="5"/>
    </row>
    <row r="1602" spans="1:1" ht="15" customHeight="1" x14ac:dyDescent="0.25">
      <c r="A1602" s="5"/>
    </row>
    <row r="1603" spans="1:1" ht="15" customHeight="1" x14ac:dyDescent="0.25">
      <c r="A1603" s="5"/>
    </row>
    <row r="1604" spans="1:1" ht="15" customHeight="1" x14ac:dyDescent="0.25">
      <c r="A1604" s="5"/>
    </row>
    <row r="1605" spans="1:1" ht="15" customHeight="1" x14ac:dyDescent="0.25">
      <c r="A1605" s="5"/>
    </row>
    <row r="1606" spans="1:1" ht="15" customHeight="1" x14ac:dyDescent="0.25">
      <c r="A1606" s="5"/>
    </row>
    <row r="1607" spans="1:1" ht="15" customHeight="1" x14ac:dyDescent="0.25">
      <c r="A1607" s="5"/>
    </row>
    <row r="1608" spans="1:1" ht="15" customHeight="1" x14ac:dyDescent="0.25">
      <c r="A1608" s="5"/>
    </row>
    <row r="1609" spans="1:1" ht="15" customHeight="1" x14ac:dyDescent="0.25">
      <c r="A1609" s="5"/>
    </row>
    <row r="1610" spans="1:1" ht="15" customHeight="1" x14ac:dyDescent="0.25">
      <c r="A1610" s="5"/>
    </row>
    <row r="1611" spans="1:1" ht="15" customHeight="1" x14ac:dyDescent="0.25">
      <c r="A1611" s="5"/>
    </row>
    <row r="1612" spans="1:1" ht="15" customHeight="1" x14ac:dyDescent="0.25">
      <c r="A1612" s="5"/>
    </row>
    <row r="1613" spans="1:1" ht="15" customHeight="1" x14ac:dyDescent="0.25">
      <c r="A1613" s="5"/>
    </row>
  </sheetData>
  <printOptions gridLines="1"/>
  <pageMargins left="0.78749999999999998" right="0.78749999999999998" top="0.98472222222222205" bottom="0.98472222222222205" header="0.49236111111111103" footer="0.49236111111111103"/>
  <pageSetup paperSize="9" orientation="portrait" horizontalDpi="300" verticalDpi="300"/>
  <headerFooter>
    <oddHeader>&amp;C&amp;A</oddHeader>
    <oddFooter>&amp;CPage &amp;P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zoomScale="115" zoomScaleNormal="115" workbookViewId="0">
      <selection sqref="A1:G67"/>
    </sheetView>
  </sheetViews>
  <sheetFormatPr baseColWidth="10" defaultColWidth="11.44140625" defaultRowHeight="15" customHeight="1" x14ac:dyDescent="0.25"/>
  <cols>
    <col min="1" max="1" width="7.109375" style="43" customWidth="1"/>
    <col min="2" max="2" width="19" style="1" customWidth="1"/>
    <col min="3" max="3" width="15.33203125" style="44" customWidth="1"/>
    <col min="4" max="4" width="9.109375" style="1" customWidth="1"/>
    <col min="5" max="5" width="10.33203125" style="1" customWidth="1"/>
    <col min="6" max="6" width="10" style="45" customWidth="1"/>
    <col min="7" max="7" width="9.6640625" style="45" customWidth="1"/>
    <col min="8" max="8" width="14.33203125" customWidth="1"/>
    <col min="9" max="9" width="6.6640625" customWidth="1"/>
    <col min="10" max="10" width="14.44140625" customWidth="1"/>
  </cols>
  <sheetData>
    <row r="1" spans="1:22" ht="47.25" customHeight="1" x14ac:dyDescent="0.25">
      <c r="A1" s="104">
        <v>1</v>
      </c>
      <c r="B1" s="104"/>
      <c r="C1" s="105" t="s">
        <v>582</v>
      </c>
      <c r="D1" s="105"/>
      <c r="E1" s="105"/>
      <c r="F1" s="46" t="s">
        <v>583</v>
      </c>
      <c r="G1" s="46"/>
      <c r="H1" s="2"/>
      <c r="K1">
        <f>MAX(maxc1)</f>
        <v>8.113425925925925E-3</v>
      </c>
    </row>
    <row r="2" spans="1:22" ht="15" customHeight="1" x14ac:dyDescent="0.25">
      <c r="B2" s="43"/>
      <c r="D2" s="43"/>
      <c r="E2" s="47"/>
      <c r="F2" s="48"/>
      <c r="G2" s="5"/>
      <c r="H2" s="2"/>
    </row>
    <row r="3" spans="1:22" s="51" customFormat="1" ht="24.75" customHeight="1" x14ac:dyDescent="0.25">
      <c r="A3" s="49" t="s">
        <v>584</v>
      </c>
      <c r="B3" s="49" t="s">
        <v>1</v>
      </c>
      <c r="C3" s="49" t="s">
        <v>2</v>
      </c>
      <c r="D3" s="49" t="s">
        <v>4</v>
      </c>
      <c r="E3" s="49" t="s">
        <v>0</v>
      </c>
      <c r="F3" s="49" t="s">
        <v>10</v>
      </c>
      <c r="G3" s="50" t="s">
        <v>585</v>
      </c>
      <c r="H3" s="49" t="s">
        <v>586</v>
      </c>
      <c r="V3" s="52"/>
    </row>
    <row r="4" spans="1:22" s="59" customFormat="1" ht="15" customHeight="1" x14ac:dyDescent="0.25">
      <c r="A4" s="53">
        <v>1</v>
      </c>
      <c r="B4" s="54" t="str">
        <f t="shared" ref="B4:B35" si="0">VLOOKUP(E4,Dossard,2)</f>
        <v>GALIFFET</v>
      </c>
      <c r="C4" s="55" t="str">
        <f t="shared" ref="C4:C35" si="1">VLOOKUP(E4,Dossard,3)</f>
        <v>Wendy</v>
      </c>
      <c r="D4" s="54" t="str">
        <f t="shared" ref="D4:D35" si="2">VLOOKUP(E4,Dossard,5)</f>
        <v>6 A</v>
      </c>
      <c r="E4" s="54">
        <v>10</v>
      </c>
      <c r="F4" s="56">
        <v>3.6805555555555554E-3</v>
      </c>
      <c r="G4" s="57">
        <f t="shared" ref="G4:G35" si="3">IF(F4="","",F4/VLOOKUP(E4,Dossard,6))</f>
        <v>3.6805555555555554E-3</v>
      </c>
      <c r="H4" s="58">
        <f>IF(E4="","",IF(OR(E4&gt;dernier,E4&lt;premier),"inconnu",IF(VLOOKUP(E4,edition,7)=1,E4,"Erreur Course")))</f>
        <v>10</v>
      </c>
      <c r="V4" s="60"/>
    </row>
    <row r="5" spans="1:22" ht="19.5" customHeight="1" x14ac:dyDescent="0.25">
      <c r="A5" s="61">
        <f t="shared" ref="A5:A36" si="4">IF(OR(H5="inconnu",H5="déjà saisi",IF(F5="","FAUX",F5=F4)),A4,A4+1)</f>
        <v>2</v>
      </c>
      <c r="B5" s="61" t="str">
        <f t="shared" si="0"/>
        <v>DESSAINT</v>
      </c>
      <c r="C5" s="62" t="str">
        <f t="shared" si="1"/>
        <v>Maëlys</v>
      </c>
      <c r="D5" s="61" t="str">
        <f t="shared" si="2"/>
        <v>6 B</v>
      </c>
      <c r="E5" s="61">
        <v>29</v>
      </c>
      <c r="F5" s="63">
        <v>3.7847222222222223E-3</v>
      </c>
      <c r="G5" s="64">
        <f t="shared" si="3"/>
        <v>3.7847222222222223E-3</v>
      </c>
      <c r="H5" s="61">
        <f t="shared" ref="H5:H36" si="5">IF(E5="","",IF(AND(E5&lt;=dernier,E5&gt;=premier),IF((COUNTIF(C:E,E5))&gt;1,"déjà saisi",(IF(VLOOKUP(E5,edition,7)=1,E5,"Erreur Course"))),"inconnu"))</f>
        <v>29</v>
      </c>
    </row>
    <row r="6" spans="1:22" ht="19.5" customHeight="1" x14ac:dyDescent="0.25">
      <c r="A6" s="61">
        <f t="shared" si="4"/>
        <v>3</v>
      </c>
      <c r="B6" s="65" t="str">
        <f t="shared" si="0"/>
        <v>ADRIAN</v>
      </c>
      <c r="C6" s="66" t="str">
        <f t="shared" si="1"/>
        <v>Louise</v>
      </c>
      <c r="D6" s="65" t="str">
        <f t="shared" si="2"/>
        <v>CM2 - REVILLON</v>
      </c>
      <c r="E6" s="65">
        <v>448</v>
      </c>
      <c r="F6" s="67">
        <v>3.8773148148148143E-3</v>
      </c>
      <c r="G6" s="68">
        <f t="shared" si="3"/>
        <v>3.8773148148148143E-3</v>
      </c>
      <c r="H6" s="61">
        <f t="shared" si="5"/>
        <v>448</v>
      </c>
    </row>
    <row r="7" spans="1:22" ht="19.5" customHeight="1" x14ac:dyDescent="0.25">
      <c r="A7" s="61">
        <f t="shared" si="4"/>
        <v>4</v>
      </c>
      <c r="B7" s="18" t="str">
        <f t="shared" si="0"/>
        <v>PIERRE</v>
      </c>
      <c r="C7" s="69" t="str">
        <f t="shared" si="1"/>
        <v>Zoé</v>
      </c>
      <c r="D7" s="28" t="str">
        <f t="shared" si="2"/>
        <v>6 B</v>
      </c>
      <c r="E7" s="18">
        <v>41</v>
      </c>
      <c r="F7" s="23">
        <v>3.9699074074074072E-3</v>
      </c>
      <c r="G7" s="70">
        <f t="shared" si="3"/>
        <v>3.9699074074074072E-3</v>
      </c>
      <c r="H7" s="61">
        <f t="shared" si="5"/>
        <v>41</v>
      </c>
    </row>
    <row r="8" spans="1:22" ht="15" customHeight="1" x14ac:dyDescent="0.25">
      <c r="A8" s="61">
        <f t="shared" si="4"/>
        <v>5</v>
      </c>
      <c r="B8" s="18" t="str">
        <f t="shared" si="0"/>
        <v>FREDERIC</v>
      </c>
      <c r="C8" s="69" t="str">
        <f t="shared" si="1"/>
        <v>Léna</v>
      </c>
      <c r="D8" s="28" t="str">
        <f t="shared" si="2"/>
        <v>6 A</v>
      </c>
      <c r="E8" s="18">
        <v>9</v>
      </c>
      <c r="F8" s="23">
        <v>4.0972222222222226E-3</v>
      </c>
      <c r="G8" s="70">
        <f t="shared" si="3"/>
        <v>4.0972222222222226E-3</v>
      </c>
      <c r="H8" s="61">
        <f t="shared" si="5"/>
        <v>9</v>
      </c>
    </row>
    <row r="9" spans="1:22" ht="15" customHeight="1" x14ac:dyDescent="0.25">
      <c r="A9" s="61">
        <f t="shared" si="4"/>
        <v>6</v>
      </c>
      <c r="B9" s="18" t="str">
        <f t="shared" si="0"/>
        <v>VANÇON</v>
      </c>
      <c r="C9" s="69" t="str">
        <f t="shared" si="1"/>
        <v>Joana</v>
      </c>
      <c r="D9" s="28" t="str">
        <f t="shared" si="2"/>
        <v>6 A</v>
      </c>
      <c r="E9" s="18">
        <v>21</v>
      </c>
      <c r="F9" s="23">
        <v>4.2013888888888891E-3</v>
      </c>
      <c r="G9" s="70">
        <f t="shared" si="3"/>
        <v>4.2013888888888891E-3</v>
      </c>
      <c r="H9" s="61">
        <f t="shared" si="5"/>
        <v>21</v>
      </c>
    </row>
    <row r="10" spans="1:22" ht="15" customHeight="1" x14ac:dyDescent="0.25">
      <c r="A10" s="61">
        <f t="shared" si="4"/>
        <v>7</v>
      </c>
      <c r="B10" s="18" t="str">
        <f t="shared" si="0"/>
        <v>MERGUIN</v>
      </c>
      <c r="C10" s="69" t="str">
        <f t="shared" si="1"/>
        <v>Léa</v>
      </c>
      <c r="D10" s="28" t="str">
        <f t="shared" si="2"/>
        <v>6 A</v>
      </c>
      <c r="E10" s="18">
        <v>15</v>
      </c>
      <c r="F10" s="23">
        <v>4.31712962962963E-3</v>
      </c>
      <c r="G10" s="70">
        <f t="shared" si="3"/>
        <v>4.31712962962963E-3</v>
      </c>
      <c r="H10" s="61">
        <f t="shared" si="5"/>
        <v>15</v>
      </c>
    </row>
    <row r="11" spans="1:22" ht="15" customHeight="1" x14ac:dyDescent="0.25">
      <c r="A11" s="61">
        <f t="shared" si="4"/>
        <v>8</v>
      </c>
      <c r="B11" s="18" t="str">
        <f t="shared" si="0"/>
        <v>VINCENT VERDENAL</v>
      </c>
      <c r="C11" s="69" t="str">
        <f t="shared" si="1"/>
        <v>Liya</v>
      </c>
      <c r="D11" s="28" t="str">
        <f t="shared" si="2"/>
        <v>6 B</v>
      </c>
      <c r="E11" s="18">
        <v>45</v>
      </c>
      <c r="F11" s="23">
        <v>4.409722222222222E-3</v>
      </c>
      <c r="G11" s="70">
        <f t="shared" si="3"/>
        <v>4.409722222222222E-3</v>
      </c>
      <c r="H11" s="61">
        <f t="shared" si="5"/>
        <v>45</v>
      </c>
    </row>
    <row r="12" spans="1:22" ht="15" customHeight="1" x14ac:dyDescent="0.25">
      <c r="A12" s="61">
        <f t="shared" si="4"/>
        <v>9</v>
      </c>
      <c r="B12" s="18" t="str">
        <f t="shared" si="0"/>
        <v xml:space="preserve">PETITJEAN GUIMBERT </v>
      </c>
      <c r="C12" s="69" t="str">
        <f t="shared" si="1"/>
        <v>Judith</v>
      </c>
      <c r="D12" s="28" t="str">
        <f t="shared" si="2"/>
        <v>CM2 - DOMMARTIN</v>
      </c>
      <c r="E12" s="18">
        <v>472</v>
      </c>
      <c r="F12" s="23">
        <v>4.4560185185185189E-3</v>
      </c>
      <c r="G12" s="70">
        <f t="shared" si="3"/>
        <v>4.4560185185185189E-3</v>
      </c>
      <c r="H12" s="61">
        <f t="shared" si="5"/>
        <v>472</v>
      </c>
    </row>
    <row r="13" spans="1:22" ht="15" customHeight="1" x14ac:dyDescent="0.25">
      <c r="A13" s="61">
        <f t="shared" si="4"/>
        <v>10</v>
      </c>
      <c r="B13" s="18" t="str">
        <f t="shared" si="0"/>
        <v>JOUIRA</v>
      </c>
      <c r="C13" s="69" t="str">
        <f t="shared" si="1"/>
        <v>Ayah</v>
      </c>
      <c r="D13" s="28" t="str">
        <f t="shared" si="2"/>
        <v>CM2 - DOMMARTIN</v>
      </c>
      <c r="E13" s="18">
        <v>471</v>
      </c>
      <c r="F13" s="23">
        <v>4.5833333333333334E-3</v>
      </c>
      <c r="G13" s="70">
        <f t="shared" si="3"/>
        <v>4.5833333333333334E-3</v>
      </c>
      <c r="H13" s="61">
        <f t="shared" si="5"/>
        <v>471</v>
      </c>
    </row>
    <row r="14" spans="1:22" ht="15" customHeight="1" x14ac:dyDescent="0.25">
      <c r="A14" s="61">
        <f t="shared" si="4"/>
        <v>11</v>
      </c>
      <c r="B14" s="18" t="str">
        <f t="shared" si="0"/>
        <v>KONATE</v>
      </c>
      <c r="C14" s="69" t="str">
        <f t="shared" si="1"/>
        <v>Neyla</v>
      </c>
      <c r="D14" s="28" t="str">
        <f t="shared" si="2"/>
        <v>6 C</v>
      </c>
      <c r="E14" s="18">
        <v>58</v>
      </c>
      <c r="F14" s="23">
        <v>4.6296296296296302E-3</v>
      </c>
      <c r="G14" s="70">
        <f t="shared" si="3"/>
        <v>4.6296296296296302E-3</v>
      </c>
      <c r="H14" s="61">
        <f t="shared" si="5"/>
        <v>58</v>
      </c>
    </row>
    <row r="15" spans="1:22" ht="15" customHeight="1" x14ac:dyDescent="0.25">
      <c r="A15" s="61">
        <f t="shared" si="4"/>
        <v>12</v>
      </c>
      <c r="B15" s="18" t="str">
        <f t="shared" si="0"/>
        <v xml:space="preserve">SÉSÉ </v>
      </c>
      <c r="C15" s="69" t="str">
        <f t="shared" si="1"/>
        <v>Léana</v>
      </c>
      <c r="D15" s="28" t="str">
        <f t="shared" si="2"/>
        <v>CM2 - DOMMARTIN</v>
      </c>
      <c r="E15" s="18">
        <v>473</v>
      </c>
      <c r="F15" s="23">
        <v>4.7685185185185183E-3</v>
      </c>
      <c r="G15" s="70">
        <f t="shared" si="3"/>
        <v>4.7685185185185183E-3</v>
      </c>
      <c r="H15" s="61">
        <f t="shared" si="5"/>
        <v>473</v>
      </c>
    </row>
    <row r="16" spans="1:22" ht="15" customHeight="1" x14ac:dyDescent="0.25">
      <c r="A16" s="61">
        <f t="shared" si="4"/>
        <v>13</v>
      </c>
      <c r="B16" s="18" t="str">
        <f t="shared" si="0"/>
        <v xml:space="preserve">COLNEL </v>
      </c>
      <c r="C16" s="69" t="str">
        <f t="shared" si="1"/>
        <v xml:space="preserve">Louise </v>
      </c>
      <c r="D16" s="28" t="str">
        <f t="shared" si="2"/>
        <v>CM2 - DOMMARTIN</v>
      </c>
      <c r="E16" s="18">
        <v>469</v>
      </c>
      <c r="F16" s="23">
        <v>4.8263888888888887E-3</v>
      </c>
      <c r="G16" s="70">
        <f t="shared" si="3"/>
        <v>4.8263888888888887E-3</v>
      </c>
      <c r="H16" s="61">
        <f t="shared" si="5"/>
        <v>469</v>
      </c>
    </row>
    <row r="17" spans="1:8" ht="15" customHeight="1" x14ac:dyDescent="0.25">
      <c r="A17" s="61">
        <f t="shared" si="4"/>
        <v>14</v>
      </c>
      <c r="B17" s="18" t="str">
        <f t="shared" si="0"/>
        <v>BOURGEOIS</v>
      </c>
      <c r="C17" s="69" t="str">
        <f t="shared" si="1"/>
        <v>Jade</v>
      </c>
      <c r="D17" s="28" t="str">
        <f t="shared" si="2"/>
        <v>6 B</v>
      </c>
      <c r="E17" s="18">
        <v>26</v>
      </c>
      <c r="F17" s="23">
        <v>4.8726851851851856E-3</v>
      </c>
      <c r="G17" s="70">
        <f t="shared" si="3"/>
        <v>4.8726851851851856E-3</v>
      </c>
      <c r="H17" s="61">
        <f t="shared" si="5"/>
        <v>26</v>
      </c>
    </row>
    <row r="18" spans="1:8" ht="15" customHeight="1" x14ac:dyDescent="0.25">
      <c r="A18" s="61">
        <f t="shared" si="4"/>
        <v>15</v>
      </c>
      <c r="B18" s="18" t="str">
        <f t="shared" si="0"/>
        <v>DESSEIN</v>
      </c>
      <c r="C18" s="69" t="str">
        <f t="shared" si="1"/>
        <v>Solene</v>
      </c>
      <c r="D18" s="28" t="str">
        <f t="shared" si="2"/>
        <v>6 A</v>
      </c>
      <c r="E18" s="18">
        <v>6</v>
      </c>
      <c r="F18" s="23">
        <v>4.9074074074074072E-3</v>
      </c>
      <c r="G18" s="70">
        <f t="shared" si="3"/>
        <v>4.9074074074074072E-3</v>
      </c>
      <c r="H18" s="61">
        <f t="shared" si="5"/>
        <v>6</v>
      </c>
    </row>
    <row r="19" spans="1:8" ht="15" customHeight="1" x14ac:dyDescent="0.25">
      <c r="A19" s="61">
        <f t="shared" si="4"/>
        <v>16</v>
      </c>
      <c r="B19" s="18" t="str">
        <f t="shared" si="0"/>
        <v>CARITEY</v>
      </c>
      <c r="C19" s="69" t="str">
        <f t="shared" si="1"/>
        <v>Lou</v>
      </c>
      <c r="D19" s="28" t="str">
        <f t="shared" si="2"/>
        <v>CM1 - ST-AME</v>
      </c>
      <c r="E19" s="18">
        <v>430</v>
      </c>
      <c r="F19" s="23">
        <v>4.9652777777777777E-3</v>
      </c>
      <c r="G19" s="70">
        <f t="shared" si="3"/>
        <v>4.9652777777777777E-3</v>
      </c>
      <c r="H19" s="61">
        <f t="shared" si="5"/>
        <v>430</v>
      </c>
    </row>
    <row r="20" spans="1:8" ht="15" customHeight="1" x14ac:dyDescent="0.25">
      <c r="A20" s="61">
        <f t="shared" si="4"/>
        <v>17</v>
      </c>
      <c r="B20" s="18" t="str">
        <f t="shared" si="0"/>
        <v>BABEL</v>
      </c>
      <c r="C20" s="69" t="str">
        <f t="shared" si="1"/>
        <v>Mélissa</v>
      </c>
      <c r="D20" s="28" t="str">
        <f t="shared" si="2"/>
        <v>6 D</v>
      </c>
      <c r="E20" s="18">
        <v>72</v>
      </c>
      <c r="F20" s="23">
        <v>5.0115740740740737E-3</v>
      </c>
      <c r="G20" s="70">
        <f t="shared" si="3"/>
        <v>5.0115740740740737E-3</v>
      </c>
      <c r="H20" s="61">
        <f t="shared" si="5"/>
        <v>72</v>
      </c>
    </row>
    <row r="21" spans="1:8" ht="15" customHeight="1" x14ac:dyDescent="0.25">
      <c r="A21" s="61">
        <f t="shared" si="4"/>
        <v>18</v>
      </c>
      <c r="B21" s="18" t="str">
        <f t="shared" si="0"/>
        <v>BOUSMAT ADAM</v>
      </c>
      <c r="C21" s="69" t="str">
        <f t="shared" si="1"/>
        <v xml:space="preserve">Lola </v>
      </c>
      <c r="D21" s="28" t="str">
        <f t="shared" si="2"/>
        <v>CM2 - DOMMARTIN</v>
      </c>
      <c r="E21" s="18">
        <v>468</v>
      </c>
      <c r="F21" s="23">
        <v>5.0925925925925921E-3</v>
      </c>
      <c r="G21" s="70">
        <f t="shared" si="3"/>
        <v>5.0925925925925921E-3</v>
      </c>
      <c r="H21" s="61">
        <f t="shared" si="5"/>
        <v>468</v>
      </c>
    </row>
    <row r="22" spans="1:8" ht="15" customHeight="1" x14ac:dyDescent="0.25">
      <c r="A22" s="61">
        <f t="shared" si="4"/>
        <v>19</v>
      </c>
      <c r="B22" s="18" t="str">
        <f t="shared" si="0"/>
        <v>GARZANDAT</v>
      </c>
      <c r="C22" s="69" t="str">
        <f t="shared" si="1"/>
        <v>Hazelle</v>
      </c>
      <c r="D22" s="28" t="str">
        <f t="shared" si="2"/>
        <v>CM2 - ST-AME</v>
      </c>
      <c r="E22" s="18">
        <v>444</v>
      </c>
      <c r="F22" s="23">
        <v>5.162037037037037E-3</v>
      </c>
      <c r="G22" s="70">
        <f t="shared" si="3"/>
        <v>5.162037037037037E-3</v>
      </c>
      <c r="H22" s="61">
        <f t="shared" si="5"/>
        <v>444</v>
      </c>
    </row>
    <row r="23" spans="1:8" ht="15" customHeight="1" x14ac:dyDescent="0.25">
      <c r="A23" s="61">
        <f t="shared" si="4"/>
        <v>20</v>
      </c>
      <c r="B23" s="18" t="str">
        <f t="shared" si="0"/>
        <v>PERINI</v>
      </c>
      <c r="C23" s="69" t="str">
        <f t="shared" si="1"/>
        <v>Juliette</v>
      </c>
      <c r="D23" s="28" t="str">
        <f t="shared" si="2"/>
        <v>CM2 - ST-AME</v>
      </c>
      <c r="E23" s="18">
        <v>447</v>
      </c>
      <c r="F23" s="23">
        <v>5.1967592592592595E-3</v>
      </c>
      <c r="G23" s="70">
        <f t="shared" si="3"/>
        <v>5.1967592592592595E-3</v>
      </c>
      <c r="H23" s="61">
        <f t="shared" si="5"/>
        <v>447</v>
      </c>
    </row>
    <row r="24" spans="1:8" ht="15" customHeight="1" x14ac:dyDescent="0.25">
      <c r="A24" s="61">
        <f t="shared" si="4"/>
        <v>21</v>
      </c>
      <c r="B24" s="18" t="str">
        <f t="shared" si="0"/>
        <v>HOUTMANN ALTHOFFER</v>
      </c>
      <c r="C24" s="69" t="str">
        <f t="shared" si="1"/>
        <v>Victoria</v>
      </c>
      <c r="D24" s="28" t="str">
        <f t="shared" si="2"/>
        <v>6 C</v>
      </c>
      <c r="E24" s="18">
        <v>57</v>
      </c>
      <c r="F24" s="23">
        <v>5.2430555555555555E-3</v>
      </c>
      <c r="G24" s="70">
        <f t="shared" si="3"/>
        <v>5.2430555555555555E-3</v>
      </c>
      <c r="H24" s="61">
        <f t="shared" si="5"/>
        <v>57</v>
      </c>
    </row>
    <row r="25" spans="1:8" ht="15" customHeight="1" x14ac:dyDescent="0.25">
      <c r="A25" s="61">
        <f t="shared" si="4"/>
        <v>22</v>
      </c>
      <c r="B25" s="18" t="str">
        <f t="shared" si="0"/>
        <v>SOARES</v>
      </c>
      <c r="C25" s="69" t="str">
        <f t="shared" si="1"/>
        <v>Giulia</v>
      </c>
      <c r="D25" s="28" t="str">
        <f t="shared" si="2"/>
        <v>6 B</v>
      </c>
      <c r="E25" s="18">
        <v>44</v>
      </c>
      <c r="F25" s="23">
        <v>5.2777777777777771E-3</v>
      </c>
      <c r="G25" s="70">
        <f t="shared" si="3"/>
        <v>5.2777777777777771E-3</v>
      </c>
      <c r="H25" s="61">
        <f t="shared" si="5"/>
        <v>44</v>
      </c>
    </row>
    <row r="26" spans="1:8" ht="15" customHeight="1" x14ac:dyDescent="0.25">
      <c r="A26" s="61">
        <f t="shared" si="4"/>
        <v>23</v>
      </c>
      <c r="B26" s="18" t="str">
        <f t="shared" si="0"/>
        <v>MAXANT</v>
      </c>
      <c r="C26" s="69" t="str">
        <f t="shared" si="1"/>
        <v>Manon</v>
      </c>
      <c r="D26" s="28" t="str">
        <f t="shared" si="2"/>
        <v>6 C</v>
      </c>
      <c r="E26" s="18">
        <v>61</v>
      </c>
      <c r="F26" s="23">
        <v>5.3935185185185188E-3</v>
      </c>
      <c r="G26" s="70">
        <f t="shared" si="3"/>
        <v>5.3935185185185188E-3</v>
      </c>
      <c r="H26" s="61">
        <f t="shared" si="5"/>
        <v>61</v>
      </c>
    </row>
    <row r="27" spans="1:8" ht="15" customHeight="1" x14ac:dyDescent="0.25">
      <c r="A27" s="61">
        <f t="shared" si="4"/>
        <v>24</v>
      </c>
      <c r="B27" s="18" t="str">
        <f t="shared" si="0"/>
        <v>FAGNOT</v>
      </c>
      <c r="C27" s="69" t="str">
        <f t="shared" si="1"/>
        <v>Emma</v>
      </c>
      <c r="D27" s="28" t="str">
        <f t="shared" si="2"/>
        <v>6 D</v>
      </c>
      <c r="E27" s="18">
        <v>78</v>
      </c>
      <c r="F27" s="23">
        <v>5.4166666666666669E-3</v>
      </c>
      <c r="G27" s="70">
        <f t="shared" si="3"/>
        <v>5.4166666666666669E-3</v>
      </c>
      <c r="H27" s="61">
        <f t="shared" si="5"/>
        <v>78</v>
      </c>
    </row>
    <row r="28" spans="1:8" ht="15" customHeight="1" x14ac:dyDescent="0.25">
      <c r="A28" s="61">
        <f t="shared" si="4"/>
        <v>25</v>
      </c>
      <c r="B28" s="18" t="str">
        <f t="shared" si="0"/>
        <v>DEMBCZINSKI</v>
      </c>
      <c r="C28" s="69" t="str">
        <f t="shared" si="1"/>
        <v>Chloé</v>
      </c>
      <c r="D28" s="28" t="str">
        <f t="shared" si="2"/>
        <v>6 C</v>
      </c>
      <c r="E28" s="18">
        <v>50</v>
      </c>
      <c r="F28" s="23">
        <v>5.4513888888888884E-3</v>
      </c>
      <c r="G28" s="70">
        <f t="shared" si="3"/>
        <v>5.4513888888888884E-3</v>
      </c>
      <c r="H28" s="61">
        <f t="shared" si="5"/>
        <v>50</v>
      </c>
    </row>
    <row r="29" spans="1:8" ht="15" customHeight="1" x14ac:dyDescent="0.25">
      <c r="A29" s="61">
        <f t="shared" si="4"/>
        <v>26</v>
      </c>
      <c r="B29" s="18" t="str">
        <f t="shared" si="0"/>
        <v>LOPPINET</v>
      </c>
      <c r="C29" s="69" t="str">
        <f t="shared" si="1"/>
        <v>Isis</v>
      </c>
      <c r="D29" s="28" t="str">
        <f t="shared" si="2"/>
        <v>CM2 - REVILLON</v>
      </c>
      <c r="E29" s="18">
        <v>459</v>
      </c>
      <c r="F29" s="23">
        <v>5.5092592592592589E-3</v>
      </c>
      <c r="G29" s="70">
        <f t="shared" si="3"/>
        <v>5.5092592592592589E-3</v>
      </c>
      <c r="H29" s="61">
        <f t="shared" si="5"/>
        <v>459</v>
      </c>
    </row>
    <row r="30" spans="1:8" ht="15" customHeight="1" x14ac:dyDescent="0.25">
      <c r="A30" s="61">
        <f t="shared" si="4"/>
        <v>27</v>
      </c>
      <c r="B30" s="18" t="str">
        <f t="shared" si="0"/>
        <v>PIERREL</v>
      </c>
      <c r="C30" s="69" t="str">
        <f t="shared" si="1"/>
        <v>Léna</v>
      </c>
      <c r="D30" s="28" t="str">
        <f t="shared" si="2"/>
        <v>CM2 - ST-AME</v>
      </c>
      <c r="E30" s="18">
        <v>441</v>
      </c>
      <c r="F30" s="23">
        <v>5.5671296296296302E-3</v>
      </c>
      <c r="G30" s="70">
        <f t="shared" si="3"/>
        <v>5.5671296296296302E-3</v>
      </c>
      <c r="H30" s="61">
        <f t="shared" si="5"/>
        <v>441</v>
      </c>
    </row>
    <row r="31" spans="1:8" ht="15" customHeight="1" x14ac:dyDescent="0.25">
      <c r="A31" s="61">
        <f t="shared" si="4"/>
        <v>28</v>
      </c>
      <c r="B31" s="18" t="str">
        <f t="shared" si="0"/>
        <v xml:space="preserve">VAXELAIRE VALET </v>
      </c>
      <c r="C31" s="69" t="str">
        <f t="shared" si="1"/>
        <v xml:space="preserve"> Isalys</v>
      </c>
      <c r="D31" s="28" t="str">
        <f t="shared" si="2"/>
        <v>CM2 - DOMMARTIN</v>
      </c>
      <c r="E31" s="18">
        <v>474</v>
      </c>
      <c r="F31" s="23">
        <v>5.5902777777777782E-3</v>
      </c>
      <c r="G31" s="70">
        <f t="shared" si="3"/>
        <v>5.5902777777777782E-3</v>
      </c>
      <c r="H31" s="61">
        <f t="shared" si="5"/>
        <v>474</v>
      </c>
    </row>
    <row r="32" spans="1:8" ht="15" customHeight="1" x14ac:dyDescent="0.25">
      <c r="A32" s="61">
        <f t="shared" si="4"/>
        <v>29</v>
      </c>
      <c r="B32" s="18" t="str">
        <f t="shared" si="0"/>
        <v>DEFRANOUX</v>
      </c>
      <c r="C32" s="69" t="str">
        <f t="shared" si="1"/>
        <v>Salomé</v>
      </c>
      <c r="D32" s="28" t="str">
        <f t="shared" si="2"/>
        <v>CM1 - DOMMARTIN</v>
      </c>
      <c r="E32" s="18">
        <v>463</v>
      </c>
      <c r="F32" s="23">
        <v>5.6597222222222222E-3</v>
      </c>
      <c r="G32" s="70">
        <f t="shared" si="3"/>
        <v>5.6597222222222222E-3</v>
      </c>
      <c r="H32" s="61">
        <f t="shared" si="5"/>
        <v>463</v>
      </c>
    </row>
    <row r="33" spans="1:8" ht="15" customHeight="1" x14ac:dyDescent="0.25">
      <c r="A33" s="61">
        <f t="shared" si="4"/>
        <v>30</v>
      </c>
      <c r="B33" s="18" t="str">
        <f t="shared" si="0"/>
        <v>VALENTIN</v>
      </c>
      <c r="C33" s="69" t="str">
        <f t="shared" si="1"/>
        <v>Luce</v>
      </c>
      <c r="D33" s="28" t="str">
        <f t="shared" si="2"/>
        <v>6 A</v>
      </c>
      <c r="E33" s="18">
        <v>20</v>
      </c>
      <c r="F33" s="23">
        <v>5.8449074074074072E-3</v>
      </c>
      <c r="G33" s="70">
        <f t="shared" si="3"/>
        <v>5.8449074074074072E-3</v>
      </c>
      <c r="H33" s="61">
        <f t="shared" si="5"/>
        <v>20</v>
      </c>
    </row>
    <row r="34" spans="1:8" ht="15" customHeight="1" x14ac:dyDescent="0.25">
      <c r="A34" s="61">
        <f t="shared" si="4"/>
        <v>31</v>
      </c>
      <c r="B34" s="18" t="str">
        <f t="shared" si="0"/>
        <v>STASIAK</v>
      </c>
      <c r="C34" s="69" t="str">
        <f t="shared" si="1"/>
        <v>Kelly</v>
      </c>
      <c r="D34" s="28" t="str">
        <f t="shared" si="2"/>
        <v>6 A</v>
      </c>
      <c r="E34" s="18">
        <v>19</v>
      </c>
      <c r="F34" s="23">
        <v>5.8680555555555543E-3</v>
      </c>
      <c r="G34" s="70">
        <f t="shared" si="3"/>
        <v>5.8680555555555543E-3</v>
      </c>
      <c r="H34" s="61">
        <f t="shared" si="5"/>
        <v>19</v>
      </c>
    </row>
    <row r="35" spans="1:8" ht="15" customHeight="1" x14ac:dyDescent="0.25">
      <c r="A35" s="61">
        <f t="shared" si="4"/>
        <v>32</v>
      </c>
      <c r="B35" s="18" t="str">
        <f t="shared" si="0"/>
        <v>GROLET</v>
      </c>
      <c r="C35" s="69" t="str">
        <f t="shared" si="1"/>
        <v>Mayline</v>
      </c>
      <c r="D35" s="28" t="str">
        <f t="shared" si="2"/>
        <v>CM2 - REVILLON</v>
      </c>
      <c r="E35" s="18">
        <v>456</v>
      </c>
      <c r="F35" s="23">
        <v>5.9143518518518521E-3</v>
      </c>
      <c r="G35" s="70">
        <f t="shared" si="3"/>
        <v>5.9143518518518521E-3</v>
      </c>
      <c r="H35" s="61">
        <f t="shared" si="5"/>
        <v>456</v>
      </c>
    </row>
    <row r="36" spans="1:8" ht="15" customHeight="1" x14ac:dyDescent="0.25">
      <c r="A36" s="61">
        <f t="shared" si="4"/>
        <v>33</v>
      </c>
      <c r="B36" s="18" t="str">
        <f t="shared" ref="B36:B67" si="6">VLOOKUP(E36,Dossard,2)</f>
        <v>HOUG</v>
      </c>
      <c r="C36" s="69" t="str">
        <f t="shared" ref="C36:C67" si="7">VLOOKUP(E36,Dossard,3)</f>
        <v>Mélina</v>
      </c>
      <c r="D36" s="28" t="str">
        <f t="shared" ref="D36:D67" si="8">VLOOKUP(E36,Dossard,5)</f>
        <v>6 C</v>
      </c>
      <c r="E36" s="18">
        <v>56</v>
      </c>
      <c r="F36" s="23">
        <v>5.9490740740740745E-3</v>
      </c>
      <c r="G36" s="70">
        <f t="shared" ref="G36:G67" si="9">IF(F36="","",F36/VLOOKUP(E36,Dossard,6))</f>
        <v>5.9490740740740745E-3</v>
      </c>
      <c r="H36" s="61">
        <f t="shared" si="5"/>
        <v>56</v>
      </c>
    </row>
    <row r="37" spans="1:8" ht="15" customHeight="1" x14ac:dyDescent="0.25">
      <c r="A37" s="61">
        <f t="shared" ref="A37:A68" si="10">IF(OR(H37="inconnu",H37="déjà saisi",IF(F37="","FAUX",F37=F36)),A36,A36+1)</f>
        <v>34</v>
      </c>
      <c r="B37" s="18" t="str">
        <f t="shared" si="6"/>
        <v>HENRY</v>
      </c>
      <c r="C37" s="69" t="str">
        <f t="shared" si="7"/>
        <v>Elena</v>
      </c>
      <c r="D37" s="28" t="str">
        <f t="shared" si="8"/>
        <v>6 B</v>
      </c>
      <c r="E37" s="18">
        <v>31</v>
      </c>
      <c r="F37" s="23">
        <v>5.9837962962962961E-3</v>
      </c>
      <c r="G37" s="70">
        <f t="shared" si="9"/>
        <v>5.9837962962962961E-3</v>
      </c>
      <c r="H37" s="61">
        <f t="shared" ref="H37:H68" si="11">IF(E37="","",IF(AND(E37&lt;=dernier,E37&gt;=premier),IF((COUNTIF(C:E,E37))&gt;1,"déjà saisi",(IF(VLOOKUP(E37,edition,7)=1,E37,"Erreur Course"))),"inconnu"))</f>
        <v>31</v>
      </c>
    </row>
    <row r="38" spans="1:8" ht="15" customHeight="1" x14ac:dyDescent="0.25">
      <c r="A38" s="61">
        <f t="shared" si="10"/>
        <v>35</v>
      </c>
      <c r="B38" s="18" t="str">
        <f t="shared" si="6"/>
        <v>BINDER</v>
      </c>
      <c r="C38" s="69" t="str">
        <f t="shared" si="7"/>
        <v>Louane</v>
      </c>
      <c r="D38" s="28" t="str">
        <f t="shared" si="8"/>
        <v>6 D</v>
      </c>
      <c r="E38" s="18">
        <v>75</v>
      </c>
      <c r="F38" s="23">
        <v>6.030092592592593E-3</v>
      </c>
      <c r="G38" s="70">
        <f t="shared" si="9"/>
        <v>6.030092592592593E-3</v>
      </c>
      <c r="H38" s="61">
        <f t="shared" si="11"/>
        <v>75</v>
      </c>
    </row>
    <row r="39" spans="1:8" ht="15" customHeight="1" x14ac:dyDescent="0.25">
      <c r="A39" s="61">
        <f t="shared" si="10"/>
        <v>36</v>
      </c>
      <c r="B39" s="18" t="str">
        <f t="shared" si="6"/>
        <v>MASSON CONDOLF</v>
      </c>
      <c r="C39" s="69" t="str">
        <f t="shared" si="7"/>
        <v>Lylou</v>
      </c>
      <c r="D39" s="28" t="str">
        <f t="shared" si="8"/>
        <v>6 B</v>
      </c>
      <c r="E39" s="18">
        <v>38</v>
      </c>
      <c r="F39" s="23">
        <v>6.0879629629629643E-3</v>
      </c>
      <c r="G39" s="70">
        <f t="shared" si="9"/>
        <v>6.0879629629629643E-3</v>
      </c>
      <c r="H39" s="61">
        <f t="shared" si="11"/>
        <v>38</v>
      </c>
    </row>
    <row r="40" spans="1:8" ht="15" customHeight="1" x14ac:dyDescent="0.25">
      <c r="A40" s="61">
        <f t="shared" si="10"/>
        <v>37</v>
      </c>
      <c r="B40" s="18" t="str">
        <f t="shared" si="6"/>
        <v>TISSIER PERROT</v>
      </c>
      <c r="C40" s="69" t="str">
        <f t="shared" si="7"/>
        <v>Gabrielle</v>
      </c>
      <c r="D40" s="28" t="str">
        <f t="shared" si="8"/>
        <v>6 C</v>
      </c>
      <c r="E40" s="18">
        <v>69</v>
      </c>
      <c r="F40" s="23">
        <v>6.122685185185185E-3</v>
      </c>
      <c r="G40" s="70">
        <f t="shared" si="9"/>
        <v>6.122685185185185E-3</v>
      </c>
      <c r="H40" s="61">
        <f t="shared" si="11"/>
        <v>69</v>
      </c>
    </row>
    <row r="41" spans="1:8" ht="15" customHeight="1" x14ac:dyDescent="0.25">
      <c r="A41" s="61">
        <f t="shared" si="10"/>
        <v>38</v>
      </c>
      <c r="B41" s="18" t="str">
        <f t="shared" si="6"/>
        <v>POIROT</v>
      </c>
      <c r="C41" s="69" t="str">
        <f t="shared" si="7"/>
        <v>Maëllys</v>
      </c>
      <c r="D41" s="28" t="str">
        <f t="shared" si="8"/>
        <v>6 C</v>
      </c>
      <c r="E41" s="18">
        <v>64</v>
      </c>
      <c r="F41" s="23">
        <v>6.1921296296296299E-3</v>
      </c>
      <c r="G41" s="70">
        <f t="shared" si="9"/>
        <v>6.1921296296296299E-3</v>
      </c>
      <c r="H41" s="61">
        <f t="shared" si="11"/>
        <v>64</v>
      </c>
    </row>
    <row r="42" spans="1:8" ht="15" customHeight="1" x14ac:dyDescent="0.25">
      <c r="A42" s="61">
        <f t="shared" si="10"/>
        <v>39</v>
      </c>
      <c r="B42" s="18" t="str">
        <f t="shared" si="6"/>
        <v>VAUTHIER</v>
      </c>
      <c r="C42" s="69" t="str">
        <f t="shared" si="7"/>
        <v>Abby</v>
      </c>
      <c r="D42" s="28" t="str">
        <f t="shared" si="8"/>
        <v>6 A</v>
      </c>
      <c r="E42" s="18">
        <v>22</v>
      </c>
      <c r="F42" s="23">
        <v>6.2037037037037043E-3</v>
      </c>
      <c r="G42" s="70">
        <f t="shared" si="9"/>
        <v>6.2037037037037043E-3</v>
      </c>
      <c r="H42" s="61">
        <f t="shared" si="11"/>
        <v>22</v>
      </c>
    </row>
    <row r="43" spans="1:8" ht="15" customHeight="1" x14ac:dyDescent="0.25">
      <c r="A43" s="61">
        <f t="shared" si="10"/>
        <v>40</v>
      </c>
      <c r="B43" s="18" t="str">
        <f t="shared" si="6"/>
        <v>BONNARD</v>
      </c>
      <c r="C43" s="69" t="str">
        <f t="shared" si="7"/>
        <v>Laure</v>
      </c>
      <c r="D43" s="28" t="str">
        <f t="shared" si="8"/>
        <v>6 A</v>
      </c>
      <c r="E43" s="18">
        <v>3</v>
      </c>
      <c r="F43" s="23">
        <v>6.238425925925925E-3</v>
      </c>
      <c r="G43" s="70">
        <f t="shared" si="9"/>
        <v>6.238425925925925E-3</v>
      </c>
      <c r="H43" s="61">
        <f t="shared" si="11"/>
        <v>3</v>
      </c>
    </row>
    <row r="44" spans="1:8" ht="15" customHeight="1" x14ac:dyDescent="0.25">
      <c r="A44" s="61">
        <f t="shared" si="10"/>
        <v>41</v>
      </c>
      <c r="B44" s="18" t="str">
        <f t="shared" si="6"/>
        <v>DUPON</v>
      </c>
      <c r="C44" s="69" t="str">
        <f t="shared" si="7"/>
        <v>Emma</v>
      </c>
      <c r="D44" s="28" t="str">
        <f t="shared" si="8"/>
        <v>6 A</v>
      </c>
      <c r="E44" s="18">
        <v>8</v>
      </c>
      <c r="F44" s="23">
        <v>6.2615740740740748E-3</v>
      </c>
      <c r="G44" s="70">
        <f t="shared" si="9"/>
        <v>6.2615740740740748E-3</v>
      </c>
      <c r="H44" s="61">
        <f t="shared" si="11"/>
        <v>8</v>
      </c>
    </row>
    <row r="45" spans="1:8" ht="15" customHeight="1" x14ac:dyDescent="0.25">
      <c r="A45" s="61">
        <f t="shared" si="10"/>
        <v>42</v>
      </c>
      <c r="B45" s="18" t="str">
        <f t="shared" si="6"/>
        <v xml:space="preserve">MILLOTTE </v>
      </c>
      <c r="C45" s="69" t="str">
        <f t="shared" si="7"/>
        <v>Isée</v>
      </c>
      <c r="D45" s="28" t="str">
        <f t="shared" si="8"/>
        <v>CM1 - DOMMARTIN</v>
      </c>
      <c r="E45" s="18">
        <v>464</v>
      </c>
      <c r="F45" s="23">
        <v>6.3078703703703708E-3</v>
      </c>
      <c r="G45" s="70">
        <f t="shared" si="9"/>
        <v>6.3078703703703708E-3</v>
      </c>
      <c r="H45" s="61">
        <f t="shared" si="11"/>
        <v>464</v>
      </c>
    </row>
    <row r="46" spans="1:8" ht="15" customHeight="1" x14ac:dyDescent="0.25">
      <c r="A46" s="61">
        <f t="shared" si="10"/>
        <v>43</v>
      </c>
      <c r="B46" s="18" t="str">
        <f t="shared" si="6"/>
        <v>BEN ELALLID</v>
      </c>
      <c r="C46" s="69" t="str">
        <f t="shared" si="7"/>
        <v>Samar</v>
      </c>
      <c r="D46" s="28" t="str">
        <f t="shared" si="8"/>
        <v>6 D</v>
      </c>
      <c r="E46" s="18">
        <v>74</v>
      </c>
      <c r="F46" s="23">
        <v>6.3773148148148148E-3</v>
      </c>
      <c r="G46" s="70">
        <f t="shared" si="9"/>
        <v>6.3773148148148148E-3</v>
      </c>
      <c r="H46" s="61">
        <f t="shared" si="11"/>
        <v>74</v>
      </c>
    </row>
    <row r="47" spans="1:8" ht="15" customHeight="1" x14ac:dyDescent="0.25">
      <c r="A47" s="61">
        <f t="shared" si="10"/>
        <v>44</v>
      </c>
      <c r="B47" s="18" t="str">
        <f t="shared" si="6"/>
        <v xml:space="preserve">GIROT </v>
      </c>
      <c r="C47" s="69" t="str">
        <f t="shared" si="7"/>
        <v>Élyna</v>
      </c>
      <c r="D47" s="28" t="str">
        <f t="shared" si="8"/>
        <v>CM2 - DOMMARTIN</v>
      </c>
      <c r="E47" s="18">
        <v>470</v>
      </c>
      <c r="F47" s="23">
        <v>6.4351851851851861E-3</v>
      </c>
      <c r="G47" s="70">
        <f t="shared" si="9"/>
        <v>6.4351851851851861E-3</v>
      </c>
      <c r="H47" s="61">
        <f t="shared" si="11"/>
        <v>470</v>
      </c>
    </row>
    <row r="48" spans="1:8" ht="15" customHeight="1" x14ac:dyDescent="0.25">
      <c r="A48" s="61">
        <f t="shared" si="10"/>
        <v>45</v>
      </c>
      <c r="B48" s="18" t="str">
        <f t="shared" si="6"/>
        <v xml:space="preserve">BOSDONNAT </v>
      </c>
      <c r="C48" s="69" t="str">
        <f t="shared" si="7"/>
        <v xml:space="preserve">Daphné </v>
      </c>
      <c r="D48" s="28" t="str">
        <f t="shared" si="8"/>
        <v>CM2 - DOMMARTIN</v>
      </c>
      <c r="E48" s="18">
        <v>467</v>
      </c>
      <c r="F48" s="23">
        <v>6.5740740740740733E-3</v>
      </c>
      <c r="G48" s="70">
        <f t="shared" si="9"/>
        <v>6.5740740740740733E-3</v>
      </c>
      <c r="H48" s="61">
        <f t="shared" si="11"/>
        <v>467</v>
      </c>
    </row>
    <row r="49" spans="1:8" ht="15" customHeight="1" x14ac:dyDescent="0.25">
      <c r="A49" s="61">
        <f t="shared" si="10"/>
        <v>46</v>
      </c>
      <c r="B49" s="18" t="str">
        <f t="shared" si="6"/>
        <v>ABSALON</v>
      </c>
      <c r="C49" s="69" t="str">
        <f t="shared" si="7"/>
        <v>Alicia</v>
      </c>
      <c r="D49" s="28" t="str">
        <f t="shared" si="8"/>
        <v>6 A</v>
      </c>
      <c r="E49" s="18">
        <v>1</v>
      </c>
      <c r="F49" s="23">
        <v>6.5972222222222222E-3</v>
      </c>
      <c r="G49" s="70">
        <f t="shared" si="9"/>
        <v>6.5972222222222222E-3</v>
      </c>
      <c r="H49" s="61">
        <f t="shared" si="11"/>
        <v>1</v>
      </c>
    </row>
    <row r="50" spans="1:8" ht="15" customHeight="1" x14ac:dyDescent="0.25">
      <c r="A50" s="61">
        <f t="shared" si="10"/>
        <v>47</v>
      </c>
      <c r="B50" s="18" t="str">
        <f t="shared" si="6"/>
        <v>DURAND</v>
      </c>
      <c r="C50" s="69" t="str">
        <f t="shared" si="7"/>
        <v>Eléanor</v>
      </c>
      <c r="D50" s="28" t="str">
        <f t="shared" si="8"/>
        <v>6 B</v>
      </c>
      <c r="E50" s="18">
        <v>30</v>
      </c>
      <c r="F50" s="23">
        <v>6.6319444444444446E-3</v>
      </c>
      <c r="G50" s="70">
        <f t="shared" si="9"/>
        <v>6.6319444444444446E-3</v>
      </c>
      <c r="H50" s="61">
        <f t="shared" si="11"/>
        <v>30</v>
      </c>
    </row>
    <row r="51" spans="1:8" ht="15" customHeight="1" x14ac:dyDescent="0.25">
      <c r="A51" s="61">
        <f t="shared" si="10"/>
        <v>48</v>
      </c>
      <c r="B51" s="18" t="str">
        <f t="shared" si="6"/>
        <v>ZUNINO</v>
      </c>
      <c r="C51" s="69" t="str">
        <f t="shared" si="7"/>
        <v>Letty</v>
      </c>
      <c r="D51" s="28" t="str">
        <f t="shared" si="8"/>
        <v>CM2 - REVILLON</v>
      </c>
      <c r="E51" s="18">
        <v>462</v>
      </c>
      <c r="F51" s="23">
        <v>6.6782407407407415E-3</v>
      </c>
      <c r="G51" s="70">
        <f t="shared" si="9"/>
        <v>6.6782407407407415E-3</v>
      </c>
      <c r="H51" s="61">
        <f t="shared" si="11"/>
        <v>462</v>
      </c>
    </row>
    <row r="52" spans="1:8" ht="15" customHeight="1" x14ac:dyDescent="0.25">
      <c r="A52" s="61">
        <f t="shared" si="10"/>
        <v>49</v>
      </c>
      <c r="B52" s="18" t="str">
        <f t="shared" si="6"/>
        <v>CRISTINELLI</v>
      </c>
      <c r="C52" s="69" t="str">
        <f t="shared" si="7"/>
        <v>Adeline</v>
      </c>
      <c r="D52" s="28" t="str">
        <f t="shared" si="8"/>
        <v>CM2 - REVILLON</v>
      </c>
      <c r="E52" s="18">
        <v>453</v>
      </c>
      <c r="F52" s="23">
        <v>6.7592592592592591E-3</v>
      </c>
      <c r="G52" s="70">
        <f t="shared" si="9"/>
        <v>6.7592592592592591E-3</v>
      </c>
      <c r="H52" s="61">
        <f t="shared" si="11"/>
        <v>453</v>
      </c>
    </row>
    <row r="53" spans="1:8" ht="15" customHeight="1" x14ac:dyDescent="0.25">
      <c r="A53" s="61">
        <f t="shared" si="10"/>
        <v>50</v>
      </c>
      <c r="B53" s="18" t="str">
        <f t="shared" si="6"/>
        <v>MUNDING</v>
      </c>
      <c r="C53" s="69" t="str">
        <f t="shared" si="7"/>
        <v>Jade</v>
      </c>
      <c r="D53" s="28" t="str">
        <f t="shared" si="8"/>
        <v>CM2 - ST-AME</v>
      </c>
      <c r="E53" s="18">
        <v>446</v>
      </c>
      <c r="F53" s="23">
        <v>6.7939814814814816E-3</v>
      </c>
      <c r="G53" s="70">
        <f t="shared" si="9"/>
        <v>6.7939814814814816E-3</v>
      </c>
      <c r="H53" s="61">
        <f t="shared" si="11"/>
        <v>446</v>
      </c>
    </row>
    <row r="54" spans="1:8" ht="15" customHeight="1" x14ac:dyDescent="0.25">
      <c r="A54" s="61">
        <f t="shared" si="10"/>
        <v>51</v>
      </c>
      <c r="B54" s="18" t="str">
        <f t="shared" si="6"/>
        <v>ADLY</v>
      </c>
      <c r="C54" s="69" t="str">
        <f t="shared" si="7"/>
        <v>Inès</v>
      </c>
      <c r="D54" s="28" t="str">
        <f t="shared" si="8"/>
        <v>6 D</v>
      </c>
      <c r="E54" s="18">
        <v>70</v>
      </c>
      <c r="F54" s="23">
        <v>6.8402777777777776E-3</v>
      </c>
      <c r="G54" s="70">
        <f t="shared" si="9"/>
        <v>6.8402777777777776E-3</v>
      </c>
      <c r="H54" s="61">
        <f t="shared" si="11"/>
        <v>70</v>
      </c>
    </row>
    <row r="55" spans="1:8" ht="15" customHeight="1" x14ac:dyDescent="0.25">
      <c r="A55" s="61">
        <f t="shared" si="10"/>
        <v>52</v>
      </c>
      <c r="B55" s="18" t="str">
        <f t="shared" si="6"/>
        <v>GROSJEAN</v>
      </c>
      <c r="C55" s="69" t="str">
        <f t="shared" si="7"/>
        <v>Lola</v>
      </c>
      <c r="D55" s="28" t="str">
        <f t="shared" si="8"/>
        <v>6 D</v>
      </c>
      <c r="E55" s="18">
        <v>80</v>
      </c>
      <c r="F55" s="23">
        <v>6.9212962962962969E-3</v>
      </c>
      <c r="G55" s="70">
        <f t="shared" si="9"/>
        <v>6.9212962962962969E-3</v>
      </c>
      <c r="H55" s="61">
        <f t="shared" si="11"/>
        <v>80</v>
      </c>
    </row>
    <row r="56" spans="1:8" ht="15" customHeight="1" x14ac:dyDescent="0.25">
      <c r="A56" s="61">
        <f t="shared" si="10"/>
        <v>53</v>
      </c>
      <c r="B56" s="18" t="str">
        <f t="shared" si="6"/>
        <v>DI TOMASO</v>
      </c>
      <c r="C56" s="69" t="str">
        <f t="shared" si="7"/>
        <v>Tania</v>
      </c>
      <c r="D56" s="28" t="str">
        <f t="shared" si="8"/>
        <v>6 C</v>
      </c>
      <c r="E56" s="18">
        <v>51</v>
      </c>
      <c r="F56" s="23">
        <v>6.9560185185185185E-3</v>
      </c>
      <c r="G56" s="70">
        <f t="shared" si="9"/>
        <v>6.9560185185185185E-3</v>
      </c>
      <c r="H56" s="61">
        <f t="shared" si="11"/>
        <v>51</v>
      </c>
    </row>
    <row r="57" spans="1:8" ht="15" customHeight="1" x14ac:dyDescent="0.25">
      <c r="A57" s="61">
        <f t="shared" si="10"/>
        <v>54</v>
      </c>
      <c r="B57" s="18" t="str">
        <f t="shared" si="6"/>
        <v>JEANVOINE-AZZATI</v>
      </c>
      <c r="C57" s="69" t="str">
        <f t="shared" si="7"/>
        <v>Mylia</v>
      </c>
      <c r="D57" s="28" t="str">
        <f t="shared" si="8"/>
        <v>CM1 - ST-AME</v>
      </c>
      <c r="E57" s="18">
        <v>436</v>
      </c>
      <c r="F57" s="23">
        <v>7.013888888888889E-3</v>
      </c>
      <c r="G57" s="70">
        <f t="shared" si="9"/>
        <v>7.013888888888889E-3</v>
      </c>
      <c r="H57" s="61">
        <f t="shared" si="11"/>
        <v>436</v>
      </c>
    </row>
    <row r="58" spans="1:8" ht="15" customHeight="1" x14ac:dyDescent="0.25">
      <c r="A58" s="61">
        <f t="shared" si="10"/>
        <v>55</v>
      </c>
      <c r="B58" s="18" t="str">
        <f t="shared" si="6"/>
        <v>AKKUS</v>
      </c>
      <c r="C58" s="69" t="str">
        <f t="shared" si="7"/>
        <v>Cemre</v>
      </c>
      <c r="D58" s="28" t="str">
        <f t="shared" si="8"/>
        <v>CM2 - REVILLON</v>
      </c>
      <c r="E58" s="18">
        <v>449</v>
      </c>
      <c r="F58" s="23">
        <v>7.037037037037037E-3</v>
      </c>
      <c r="G58" s="70">
        <f t="shared" si="9"/>
        <v>7.037037037037037E-3</v>
      </c>
      <c r="H58" s="61">
        <f t="shared" si="11"/>
        <v>449</v>
      </c>
    </row>
    <row r="59" spans="1:8" ht="15" customHeight="1" x14ac:dyDescent="0.25">
      <c r="A59" s="61">
        <f t="shared" si="10"/>
        <v>56</v>
      </c>
      <c r="B59" s="18" t="str">
        <f t="shared" si="6"/>
        <v>ROLIN</v>
      </c>
      <c r="C59" s="69" t="str">
        <f t="shared" si="7"/>
        <v>Lana</v>
      </c>
      <c r="D59" s="28" t="str">
        <f t="shared" si="8"/>
        <v>6 B</v>
      </c>
      <c r="E59" s="18">
        <v>43</v>
      </c>
      <c r="F59" s="23">
        <v>7.083333333333333E-3</v>
      </c>
      <c r="G59" s="70">
        <f t="shared" si="9"/>
        <v>7.083333333333333E-3</v>
      </c>
      <c r="H59" s="61">
        <f t="shared" si="11"/>
        <v>43</v>
      </c>
    </row>
    <row r="60" spans="1:8" ht="15" customHeight="1" x14ac:dyDescent="0.25">
      <c r="A60" s="61">
        <f t="shared" si="10"/>
        <v>57</v>
      </c>
      <c r="B60" s="18" t="str">
        <f t="shared" si="6"/>
        <v>OUCHEN</v>
      </c>
      <c r="C60" s="69" t="str">
        <f t="shared" si="7"/>
        <v>Malak</v>
      </c>
      <c r="D60" s="28" t="str">
        <f t="shared" si="8"/>
        <v>6 D</v>
      </c>
      <c r="E60" s="18">
        <v>84</v>
      </c>
      <c r="F60" s="23">
        <v>7.1296296296296307E-3</v>
      </c>
      <c r="G60" s="70">
        <f t="shared" si="9"/>
        <v>7.1296296296296307E-3</v>
      </c>
      <c r="H60" s="61">
        <f t="shared" si="11"/>
        <v>84</v>
      </c>
    </row>
    <row r="61" spans="1:8" ht="15" customHeight="1" x14ac:dyDescent="0.25">
      <c r="A61" s="61">
        <f t="shared" si="10"/>
        <v>58</v>
      </c>
      <c r="B61" s="18" t="str">
        <f t="shared" si="6"/>
        <v>ALBERT</v>
      </c>
      <c r="C61" s="69" t="str">
        <f t="shared" si="7"/>
        <v>Louna</v>
      </c>
      <c r="D61" s="28" t="str">
        <f t="shared" si="8"/>
        <v>CM1 - ST-AME</v>
      </c>
      <c r="E61" s="18">
        <v>428</v>
      </c>
      <c r="F61" s="23">
        <v>7.2569444444444443E-3</v>
      </c>
      <c r="G61" s="70">
        <f t="shared" si="9"/>
        <v>7.2569444444444443E-3</v>
      </c>
      <c r="H61" s="61">
        <f t="shared" si="11"/>
        <v>428</v>
      </c>
    </row>
    <row r="62" spans="1:8" ht="15" customHeight="1" x14ac:dyDescent="0.25">
      <c r="A62" s="61">
        <f t="shared" si="10"/>
        <v>59</v>
      </c>
      <c r="B62" s="18" t="str">
        <f t="shared" si="6"/>
        <v>PEREZ-MARQUEZ</v>
      </c>
      <c r="C62" s="69" t="str">
        <f t="shared" si="7"/>
        <v>Violette</v>
      </c>
      <c r="D62" s="28" t="str">
        <f t="shared" si="8"/>
        <v>CM1 - ST-AME</v>
      </c>
      <c r="E62" s="18">
        <v>440</v>
      </c>
      <c r="F62" s="23">
        <v>7.4884259259259262E-3</v>
      </c>
      <c r="G62" s="70">
        <f t="shared" si="9"/>
        <v>7.4884259259259262E-3</v>
      </c>
      <c r="H62" s="61">
        <f t="shared" si="11"/>
        <v>440</v>
      </c>
    </row>
    <row r="63" spans="1:8" ht="15" customHeight="1" x14ac:dyDescent="0.25">
      <c r="A63" s="61">
        <f t="shared" si="10"/>
        <v>60</v>
      </c>
      <c r="B63" s="18" t="str">
        <f t="shared" si="6"/>
        <v>HOVAKIMYAN</v>
      </c>
      <c r="C63" s="69" t="str">
        <f t="shared" si="7"/>
        <v>Gabriella</v>
      </c>
      <c r="D63" s="28" t="str">
        <f t="shared" si="8"/>
        <v>6 B</v>
      </c>
      <c r="E63" s="18">
        <v>33</v>
      </c>
      <c r="F63" s="23">
        <v>7.5462962962962966E-3</v>
      </c>
      <c r="G63" s="70">
        <f t="shared" si="9"/>
        <v>7.5462962962962966E-3</v>
      </c>
      <c r="H63" s="61">
        <f t="shared" si="11"/>
        <v>33</v>
      </c>
    </row>
    <row r="64" spans="1:8" ht="15" customHeight="1" x14ac:dyDescent="0.25">
      <c r="A64" s="61">
        <f t="shared" si="10"/>
        <v>61</v>
      </c>
      <c r="B64" s="18" t="str">
        <f t="shared" si="6"/>
        <v xml:space="preserve">ROBICHON </v>
      </c>
      <c r="C64" s="69" t="str">
        <f t="shared" si="7"/>
        <v>Julia</v>
      </c>
      <c r="D64" s="28" t="str">
        <f t="shared" si="8"/>
        <v>CM1 - DOMMARTIN</v>
      </c>
      <c r="E64" s="18">
        <v>465</v>
      </c>
      <c r="F64" s="23">
        <v>7.5810185185185182E-3</v>
      </c>
      <c r="G64" s="70">
        <f t="shared" si="9"/>
        <v>7.5810185185185182E-3</v>
      </c>
      <c r="H64" s="61">
        <f t="shared" si="11"/>
        <v>465</v>
      </c>
    </row>
    <row r="65" spans="1:8" ht="15" customHeight="1" x14ac:dyDescent="0.25">
      <c r="A65" s="61">
        <f t="shared" si="10"/>
        <v>62</v>
      </c>
      <c r="B65" s="18" t="str">
        <f t="shared" si="6"/>
        <v>CEKIC</v>
      </c>
      <c r="C65" s="69" t="str">
        <f t="shared" si="7"/>
        <v>Nur</v>
      </c>
      <c r="D65" s="28" t="str">
        <f t="shared" si="8"/>
        <v>CM2 - ST-AME</v>
      </c>
      <c r="E65" s="18">
        <v>442</v>
      </c>
      <c r="F65" s="23">
        <v>7.6157407407407415E-3</v>
      </c>
      <c r="G65" s="70">
        <f t="shared" si="9"/>
        <v>7.6157407407407415E-3</v>
      </c>
      <c r="H65" s="61">
        <f t="shared" si="11"/>
        <v>442</v>
      </c>
    </row>
    <row r="66" spans="1:8" ht="15" customHeight="1" x14ac:dyDescent="0.25">
      <c r="A66" s="61">
        <f t="shared" si="10"/>
        <v>63</v>
      </c>
      <c r="B66" s="18" t="str">
        <f t="shared" si="6"/>
        <v xml:space="preserve">BOLOT </v>
      </c>
      <c r="C66" s="69" t="str">
        <f t="shared" si="7"/>
        <v xml:space="preserve">Léna </v>
      </c>
      <c r="D66" s="28" t="str">
        <f t="shared" si="8"/>
        <v>CM2 - DOMMARTIN</v>
      </c>
      <c r="E66" s="18">
        <v>466</v>
      </c>
      <c r="F66" s="23">
        <v>7.8472222222222224E-3</v>
      </c>
      <c r="G66" s="70">
        <f t="shared" si="9"/>
        <v>7.8472222222222224E-3</v>
      </c>
      <c r="H66" s="61">
        <f t="shared" si="11"/>
        <v>466</v>
      </c>
    </row>
    <row r="67" spans="1:8" ht="15" customHeight="1" x14ac:dyDescent="0.25">
      <c r="A67" s="61">
        <f t="shared" si="10"/>
        <v>64</v>
      </c>
      <c r="B67" s="38" t="str">
        <f t="shared" si="6"/>
        <v>DEFRANOUX</v>
      </c>
      <c r="C67" s="71" t="str">
        <f t="shared" si="7"/>
        <v>Alix</v>
      </c>
      <c r="D67" s="28" t="str">
        <f t="shared" si="8"/>
        <v>CM1 - ST-AME</v>
      </c>
      <c r="E67" s="18">
        <v>432</v>
      </c>
      <c r="F67" s="23">
        <v>8.113425925925925E-3</v>
      </c>
      <c r="G67" s="70">
        <f t="shared" si="9"/>
        <v>8.113425925925925E-3</v>
      </c>
      <c r="H67" s="61">
        <f t="shared" si="11"/>
        <v>432</v>
      </c>
    </row>
    <row r="68" spans="1:8" ht="15" customHeight="1" x14ac:dyDescent="0.25">
      <c r="A68" s="61">
        <f t="shared" si="10"/>
        <v>65</v>
      </c>
      <c r="B68" s="38" t="e">
        <f t="shared" ref="B68:B104" si="12">VLOOKUP(E68,Dossard,2)</f>
        <v>#N/A</v>
      </c>
      <c r="C68" s="71" t="e">
        <f t="shared" ref="C68:C104" si="13">VLOOKUP(E68,Dossard,3)</f>
        <v>#N/A</v>
      </c>
      <c r="D68" s="28" t="e">
        <f t="shared" ref="D68:D99" si="14">VLOOKUP(E68,Dossard,5)</f>
        <v>#N/A</v>
      </c>
      <c r="E68" s="18"/>
      <c r="F68" s="23"/>
      <c r="G68" s="70" t="str">
        <f t="shared" ref="G68:G78" si="15">IF(F68="","",F68/VLOOKUP(E68,Dossard,6))</f>
        <v/>
      </c>
      <c r="H68" s="61" t="str">
        <f t="shared" si="11"/>
        <v/>
      </c>
    </row>
    <row r="69" spans="1:8" ht="15" customHeight="1" x14ac:dyDescent="0.25">
      <c r="A69" s="61">
        <f t="shared" ref="A69:A104" si="16">IF(OR(H69="inconnu",H69="déjà saisi",IF(F69="","FAUX",F69=F68)),A68,A68+1)</f>
        <v>66</v>
      </c>
      <c r="B69" s="38" t="e">
        <f t="shared" si="12"/>
        <v>#N/A</v>
      </c>
      <c r="C69" s="71" t="e">
        <f t="shared" si="13"/>
        <v>#N/A</v>
      </c>
      <c r="D69" s="28" t="e">
        <f t="shared" si="14"/>
        <v>#N/A</v>
      </c>
      <c r="E69" s="18"/>
      <c r="F69" s="23"/>
      <c r="G69" s="70" t="str">
        <f t="shared" si="15"/>
        <v/>
      </c>
      <c r="H69" s="61" t="str">
        <f t="shared" ref="H69:H104" si="17">IF(E69="","",IF(AND(E69&lt;=dernier,E69&gt;=premier),IF((COUNTIF(C:E,E69))&gt;1,"déjà saisi",(IF(VLOOKUP(E69,edition,7)=1,E69,"Erreur Course"))),"inconnu"))</f>
        <v/>
      </c>
    </row>
    <row r="70" spans="1:8" ht="15" customHeight="1" x14ac:dyDescent="0.25">
      <c r="A70" s="61">
        <f t="shared" si="16"/>
        <v>67</v>
      </c>
      <c r="B70" s="38" t="e">
        <f t="shared" si="12"/>
        <v>#N/A</v>
      </c>
      <c r="C70" s="71" t="e">
        <f t="shared" si="13"/>
        <v>#N/A</v>
      </c>
      <c r="D70" s="28" t="e">
        <f t="shared" si="14"/>
        <v>#N/A</v>
      </c>
      <c r="E70" s="18"/>
      <c r="F70" s="23"/>
      <c r="G70" s="70" t="str">
        <f t="shared" si="15"/>
        <v/>
      </c>
      <c r="H70" s="61" t="str">
        <f t="shared" si="17"/>
        <v/>
      </c>
    </row>
    <row r="71" spans="1:8" ht="15" customHeight="1" x14ac:dyDescent="0.25">
      <c r="A71" s="61">
        <f t="shared" si="16"/>
        <v>68</v>
      </c>
      <c r="B71" s="38" t="e">
        <f t="shared" si="12"/>
        <v>#N/A</v>
      </c>
      <c r="C71" s="71" t="e">
        <f t="shared" si="13"/>
        <v>#N/A</v>
      </c>
      <c r="D71" s="28" t="e">
        <f t="shared" si="14"/>
        <v>#N/A</v>
      </c>
      <c r="E71" s="18"/>
      <c r="F71" s="23"/>
      <c r="G71" s="70" t="str">
        <f t="shared" si="15"/>
        <v/>
      </c>
      <c r="H71" s="61" t="str">
        <f t="shared" si="17"/>
        <v/>
      </c>
    </row>
    <row r="72" spans="1:8" ht="15" customHeight="1" x14ac:dyDescent="0.25">
      <c r="A72" s="61">
        <f t="shared" si="16"/>
        <v>69</v>
      </c>
      <c r="B72" s="38" t="e">
        <f t="shared" si="12"/>
        <v>#N/A</v>
      </c>
      <c r="C72" s="71" t="e">
        <f t="shared" si="13"/>
        <v>#N/A</v>
      </c>
      <c r="D72" s="28" t="e">
        <f t="shared" si="14"/>
        <v>#N/A</v>
      </c>
      <c r="E72" s="18"/>
      <c r="F72" s="23"/>
      <c r="G72" s="70" t="str">
        <f t="shared" si="15"/>
        <v/>
      </c>
      <c r="H72" s="61" t="str">
        <f t="shared" si="17"/>
        <v/>
      </c>
    </row>
    <row r="73" spans="1:8" ht="15" customHeight="1" x14ac:dyDescent="0.25">
      <c r="A73" s="61">
        <f t="shared" si="16"/>
        <v>70</v>
      </c>
      <c r="B73" s="38" t="e">
        <f t="shared" si="12"/>
        <v>#N/A</v>
      </c>
      <c r="C73" s="71" t="e">
        <f t="shared" si="13"/>
        <v>#N/A</v>
      </c>
      <c r="D73" s="28" t="e">
        <f t="shared" si="14"/>
        <v>#N/A</v>
      </c>
      <c r="E73" s="18"/>
      <c r="F73" s="23"/>
      <c r="G73" s="70" t="str">
        <f t="shared" si="15"/>
        <v/>
      </c>
      <c r="H73" s="61" t="str">
        <f t="shared" si="17"/>
        <v/>
      </c>
    </row>
    <row r="74" spans="1:8" ht="15" customHeight="1" x14ac:dyDescent="0.25">
      <c r="A74" s="61">
        <f t="shared" si="16"/>
        <v>71</v>
      </c>
      <c r="B74" s="38" t="e">
        <f t="shared" si="12"/>
        <v>#N/A</v>
      </c>
      <c r="C74" s="71" t="e">
        <f t="shared" si="13"/>
        <v>#N/A</v>
      </c>
      <c r="D74" s="28" t="e">
        <f t="shared" si="14"/>
        <v>#N/A</v>
      </c>
      <c r="E74" s="18"/>
      <c r="F74" s="23"/>
      <c r="G74" s="70" t="str">
        <f t="shared" si="15"/>
        <v/>
      </c>
      <c r="H74" s="61" t="str">
        <f t="shared" si="17"/>
        <v/>
      </c>
    </row>
    <row r="75" spans="1:8" ht="15" customHeight="1" x14ac:dyDescent="0.25">
      <c r="A75" s="61">
        <f t="shared" si="16"/>
        <v>72</v>
      </c>
      <c r="B75" s="38" t="e">
        <f t="shared" si="12"/>
        <v>#N/A</v>
      </c>
      <c r="C75" s="71" t="e">
        <f t="shared" si="13"/>
        <v>#N/A</v>
      </c>
      <c r="D75" s="28" t="e">
        <f t="shared" si="14"/>
        <v>#N/A</v>
      </c>
      <c r="E75" s="18"/>
      <c r="F75" s="23"/>
      <c r="G75" s="70" t="str">
        <f t="shared" si="15"/>
        <v/>
      </c>
      <c r="H75" s="61" t="str">
        <f t="shared" si="17"/>
        <v/>
      </c>
    </row>
    <row r="76" spans="1:8" ht="15" customHeight="1" x14ac:dyDescent="0.25">
      <c r="A76" s="61">
        <f t="shared" si="16"/>
        <v>73</v>
      </c>
      <c r="B76" s="38" t="e">
        <f t="shared" si="12"/>
        <v>#N/A</v>
      </c>
      <c r="C76" s="71" t="e">
        <f t="shared" si="13"/>
        <v>#N/A</v>
      </c>
      <c r="D76" s="28" t="e">
        <f t="shared" si="14"/>
        <v>#N/A</v>
      </c>
      <c r="E76" s="18"/>
      <c r="F76" s="23"/>
      <c r="G76" s="70" t="str">
        <f t="shared" si="15"/>
        <v/>
      </c>
      <c r="H76" s="61" t="str">
        <f t="shared" si="17"/>
        <v/>
      </c>
    </row>
    <row r="77" spans="1:8" ht="15" customHeight="1" x14ac:dyDescent="0.25">
      <c r="A77" s="61">
        <f t="shared" si="16"/>
        <v>74</v>
      </c>
      <c r="B77" s="38" t="e">
        <f t="shared" si="12"/>
        <v>#N/A</v>
      </c>
      <c r="C77" s="71" t="e">
        <f t="shared" si="13"/>
        <v>#N/A</v>
      </c>
      <c r="D77" s="28" t="e">
        <f t="shared" si="14"/>
        <v>#N/A</v>
      </c>
      <c r="E77" s="18"/>
      <c r="F77" s="23"/>
      <c r="G77" s="70" t="str">
        <f t="shared" si="15"/>
        <v/>
      </c>
      <c r="H77" s="61" t="str">
        <f t="shared" si="17"/>
        <v/>
      </c>
    </row>
    <row r="78" spans="1:8" ht="15" customHeight="1" x14ac:dyDescent="0.25">
      <c r="A78" s="61">
        <f t="shared" si="16"/>
        <v>75</v>
      </c>
      <c r="B78" s="38" t="e">
        <f t="shared" si="12"/>
        <v>#N/A</v>
      </c>
      <c r="C78" s="71" t="e">
        <f t="shared" si="13"/>
        <v>#N/A</v>
      </c>
      <c r="D78" s="28" t="e">
        <f t="shared" si="14"/>
        <v>#N/A</v>
      </c>
      <c r="E78" s="18"/>
      <c r="F78" s="23"/>
      <c r="G78" s="70" t="str">
        <f t="shared" si="15"/>
        <v/>
      </c>
      <c r="H78" s="61" t="str">
        <f t="shared" si="17"/>
        <v/>
      </c>
    </row>
    <row r="79" spans="1:8" ht="15" customHeight="1" x14ac:dyDescent="0.25">
      <c r="A79" s="61">
        <f t="shared" si="16"/>
        <v>76</v>
      </c>
      <c r="B79" s="38" t="e">
        <f t="shared" si="12"/>
        <v>#N/A</v>
      </c>
      <c r="C79" s="71" t="e">
        <f t="shared" si="13"/>
        <v>#N/A</v>
      </c>
      <c r="D79" s="28" t="e">
        <f t="shared" si="14"/>
        <v>#N/A</v>
      </c>
      <c r="E79" s="18"/>
      <c r="F79" s="23"/>
      <c r="G79" s="70" t="str">
        <f t="shared" ref="G79:G104" si="18">IF(F79="","",IF(F79&gt;=F78,IF(H79=E79,F79/VLOOKUP(E79,Dossard,6),"nc"),"erreur tps"))</f>
        <v/>
      </c>
      <c r="H79" s="61" t="str">
        <f t="shared" si="17"/>
        <v/>
      </c>
    </row>
    <row r="80" spans="1:8" ht="15" customHeight="1" x14ac:dyDescent="0.25">
      <c r="A80" s="61">
        <f t="shared" si="16"/>
        <v>77</v>
      </c>
      <c r="B80" s="38" t="e">
        <f t="shared" si="12"/>
        <v>#N/A</v>
      </c>
      <c r="C80" s="71" t="e">
        <f t="shared" si="13"/>
        <v>#N/A</v>
      </c>
      <c r="D80" s="28" t="e">
        <f t="shared" si="14"/>
        <v>#N/A</v>
      </c>
      <c r="E80" s="18"/>
      <c r="F80" s="23"/>
      <c r="G80" s="70" t="str">
        <f t="shared" si="18"/>
        <v/>
      </c>
      <c r="H80" s="61" t="str">
        <f t="shared" si="17"/>
        <v/>
      </c>
    </row>
    <row r="81" spans="1:8" ht="15" customHeight="1" x14ac:dyDescent="0.25">
      <c r="A81" s="61">
        <f t="shared" si="16"/>
        <v>78</v>
      </c>
      <c r="B81" s="38" t="e">
        <f t="shared" si="12"/>
        <v>#N/A</v>
      </c>
      <c r="C81" s="71" t="e">
        <f t="shared" si="13"/>
        <v>#N/A</v>
      </c>
      <c r="D81" s="28" t="e">
        <f t="shared" si="14"/>
        <v>#N/A</v>
      </c>
      <c r="E81" s="18"/>
      <c r="F81" s="23"/>
      <c r="G81" s="70" t="str">
        <f t="shared" si="18"/>
        <v/>
      </c>
      <c r="H81" s="61" t="str">
        <f t="shared" si="17"/>
        <v/>
      </c>
    </row>
    <row r="82" spans="1:8" ht="15" customHeight="1" x14ac:dyDescent="0.25">
      <c r="A82" s="61">
        <f t="shared" si="16"/>
        <v>79</v>
      </c>
      <c r="B82" s="38" t="e">
        <f t="shared" si="12"/>
        <v>#N/A</v>
      </c>
      <c r="C82" s="71" t="e">
        <f t="shared" si="13"/>
        <v>#N/A</v>
      </c>
      <c r="D82" s="28" t="e">
        <f t="shared" si="14"/>
        <v>#N/A</v>
      </c>
      <c r="E82" s="18"/>
      <c r="F82" s="23"/>
      <c r="G82" s="70" t="str">
        <f t="shared" si="18"/>
        <v/>
      </c>
      <c r="H82" s="61" t="str">
        <f t="shared" si="17"/>
        <v/>
      </c>
    </row>
    <row r="83" spans="1:8" ht="15" customHeight="1" x14ac:dyDescent="0.25">
      <c r="A83" s="61">
        <f t="shared" si="16"/>
        <v>80</v>
      </c>
      <c r="B83" s="38" t="e">
        <f t="shared" si="12"/>
        <v>#N/A</v>
      </c>
      <c r="C83" s="71" t="e">
        <f t="shared" si="13"/>
        <v>#N/A</v>
      </c>
      <c r="D83" s="28" t="e">
        <f t="shared" si="14"/>
        <v>#N/A</v>
      </c>
      <c r="E83" s="18"/>
      <c r="F83" s="23"/>
      <c r="G83" s="70" t="str">
        <f t="shared" si="18"/>
        <v/>
      </c>
      <c r="H83" s="61" t="str">
        <f t="shared" si="17"/>
        <v/>
      </c>
    </row>
    <row r="84" spans="1:8" ht="15" customHeight="1" x14ac:dyDescent="0.25">
      <c r="A84" s="61">
        <f t="shared" si="16"/>
        <v>81</v>
      </c>
      <c r="B84" s="38" t="e">
        <f t="shared" si="12"/>
        <v>#N/A</v>
      </c>
      <c r="C84" s="71" t="e">
        <f t="shared" si="13"/>
        <v>#N/A</v>
      </c>
      <c r="D84" s="28" t="e">
        <f t="shared" si="14"/>
        <v>#N/A</v>
      </c>
      <c r="E84" s="72"/>
      <c r="F84" s="73"/>
      <c r="G84" s="70" t="str">
        <f t="shared" si="18"/>
        <v/>
      </c>
      <c r="H84" s="61" t="str">
        <f t="shared" si="17"/>
        <v/>
      </c>
    </row>
    <row r="85" spans="1:8" ht="15" customHeight="1" x14ac:dyDescent="0.25">
      <c r="A85" s="61">
        <f t="shared" si="16"/>
        <v>82</v>
      </c>
      <c r="B85" s="38" t="e">
        <f t="shared" si="12"/>
        <v>#N/A</v>
      </c>
      <c r="C85" s="71" t="e">
        <f t="shared" si="13"/>
        <v>#N/A</v>
      </c>
      <c r="D85" s="28" t="e">
        <f t="shared" si="14"/>
        <v>#N/A</v>
      </c>
      <c r="E85" s="72"/>
      <c r="F85" s="73"/>
      <c r="G85" s="70" t="str">
        <f t="shared" si="18"/>
        <v/>
      </c>
      <c r="H85" s="61" t="str">
        <f t="shared" si="17"/>
        <v/>
      </c>
    </row>
    <row r="86" spans="1:8" ht="15" customHeight="1" x14ac:dyDescent="0.25">
      <c r="A86" s="61">
        <f t="shared" si="16"/>
        <v>83</v>
      </c>
      <c r="B86" s="38" t="e">
        <f t="shared" si="12"/>
        <v>#N/A</v>
      </c>
      <c r="C86" s="71" t="e">
        <f t="shared" si="13"/>
        <v>#N/A</v>
      </c>
      <c r="D86" s="28" t="e">
        <f t="shared" si="14"/>
        <v>#N/A</v>
      </c>
      <c r="E86" s="72"/>
      <c r="F86" s="73"/>
      <c r="G86" s="70" t="str">
        <f t="shared" si="18"/>
        <v/>
      </c>
      <c r="H86" s="61" t="str">
        <f t="shared" si="17"/>
        <v/>
      </c>
    </row>
    <row r="87" spans="1:8" ht="15" customHeight="1" x14ac:dyDescent="0.25">
      <c r="A87" s="61">
        <f t="shared" si="16"/>
        <v>84</v>
      </c>
      <c r="B87" s="38" t="e">
        <f t="shared" si="12"/>
        <v>#N/A</v>
      </c>
      <c r="C87" s="71" t="e">
        <f t="shared" si="13"/>
        <v>#N/A</v>
      </c>
      <c r="D87" s="28" t="e">
        <f t="shared" si="14"/>
        <v>#N/A</v>
      </c>
      <c r="E87" s="72"/>
      <c r="F87" s="73"/>
      <c r="G87" s="70" t="str">
        <f t="shared" si="18"/>
        <v/>
      </c>
      <c r="H87" s="61" t="str">
        <f t="shared" si="17"/>
        <v/>
      </c>
    </row>
    <row r="88" spans="1:8" ht="15" customHeight="1" x14ac:dyDescent="0.25">
      <c r="A88" s="61">
        <f t="shared" si="16"/>
        <v>85</v>
      </c>
      <c r="B88" s="38" t="e">
        <f t="shared" si="12"/>
        <v>#N/A</v>
      </c>
      <c r="C88" s="71" t="e">
        <f t="shared" si="13"/>
        <v>#N/A</v>
      </c>
      <c r="D88" s="28" t="e">
        <f t="shared" si="14"/>
        <v>#N/A</v>
      </c>
      <c r="E88" s="72"/>
      <c r="F88" s="73"/>
      <c r="G88" s="70" t="str">
        <f t="shared" si="18"/>
        <v/>
      </c>
      <c r="H88" s="61" t="str">
        <f t="shared" si="17"/>
        <v/>
      </c>
    </row>
    <row r="89" spans="1:8" ht="15" customHeight="1" x14ac:dyDescent="0.25">
      <c r="A89" s="61">
        <f t="shared" si="16"/>
        <v>86</v>
      </c>
      <c r="B89" s="38" t="e">
        <f t="shared" si="12"/>
        <v>#N/A</v>
      </c>
      <c r="C89" s="71" t="e">
        <f t="shared" si="13"/>
        <v>#N/A</v>
      </c>
      <c r="D89" s="28" t="e">
        <f t="shared" si="14"/>
        <v>#N/A</v>
      </c>
      <c r="E89" s="72"/>
      <c r="F89" s="73"/>
      <c r="G89" s="70" t="str">
        <f t="shared" si="18"/>
        <v/>
      </c>
      <c r="H89" s="61" t="str">
        <f t="shared" si="17"/>
        <v/>
      </c>
    </row>
    <row r="90" spans="1:8" ht="15" customHeight="1" x14ac:dyDescent="0.25">
      <c r="A90" s="61">
        <f t="shared" si="16"/>
        <v>87</v>
      </c>
      <c r="B90" s="38" t="e">
        <f t="shared" si="12"/>
        <v>#N/A</v>
      </c>
      <c r="C90" s="71" t="e">
        <f t="shared" si="13"/>
        <v>#N/A</v>
      </c>
      <c r="D90" s="28" t="e">
        <f t="shared" si="14"/>
        <v>#N/A</v>
      </c>
      <c r="E90" s="72"/>
      <c r="F90" s="73"/>
      <c r="G90" s="70" t="str">
        <f t="shared" si="18"/>
        <v/>
      </c>
      <c r="H90" s="61" t="str">
        <f t="shared" si="17"/>
        <v/>
      </c>
    </row>
    <row r="91" spans="1:8" ht="15" customHeight="1" x14ac:dyDescent="0.25">
      <c r="A91" s="61">
        <f t="shared" si="16"/>
        <v>88</v>
      </c>
      <c r="B91" s="38" t="e">
        <f t="shared" si="12"/>
        <v>#N/A</v>
      </c>
      <c r="C91" s="71" t="e">
        <f t="shared" si="13"/>
        <v>#N/A</v>
      </c>
      <c r="D91" s="28" t="e">
        <f t="shared" si="14"/>
        <v>#N/A</v>
      </c>
      <c r="E91" s="72"/>
      <c r="F91" s="73"/>
      <c r="G91" s="70" t="str">
        <f t="shared" si="18"/>
        <v/>
      </c>
      <c r="H91" s="61" t="str">
        <f t="shared" si="17"/>
        <v/>
      </c>
    </row>
    <row r="92" spans="1:8" ht="15" customHeight="1" x14ac:dyDescent="0.25">
      <c r="A92" s="61">
        <f t="shared" si="16"/>
        <v>89</v>
      </c>
      <c r="B92" s="38" t="e">
        <f t="shared" si="12"/>
        <v>#N/A</v>
      </c>
      <c r="C92" s="71" t="e">
        <f t="shared" si="13"/>
        <v>#N/A</v>
      </c>
      <c r="D92" s="28" t="e">
        <f t="shared" si="14"/>
        <v>#N/A</v>
      </c>
      <c r="E92" s="72"/>
      <c r="F92" s="73"/>
      <c r="G92" s="70" t="str">
        <f t="shared" si="18"/>
        <v/>
      </c>
      <c r="H92" s="61" t="str">
        <f t="shared" si="17"/>
        <v/>
      </c>
    </row>
    <row r="93" spans="1:8" ht="15" customHeight="1" x14ac:dyDescent="0.25">
      <c r="A93" s="61">
        <f t="shared" si="16"/>
        <v>90</v>
      </c>
      <c r="B93" s="38" t="e">
        <f t="shared" si="12"/>
        <v>#N/A</v>
      </c>
      <c r="C93" s="71" t="e">
        <f t="shared" si="13"/>
        <v>#N/A</v>
      </c>
      <c r="D93" s="28" t="e">
        <f t="shared" si="14"/>
        <v>#N/A</v>
      </c>
      <c r="E93" s="72"/>
      <c r="F93" s="73"/>
      <c r="G93" s="70" t="str">
        <f t="shared" si="18"/>
        <v/>
      </c>
      <c r="H93" s="61" t="str">
        <f t="shared" si="17"/>
        <v/>
      </c>
    </row>
    <row r="94" spans="1:8" ht="15" customHeight="1" x14ac:dyDescent="0.25">
      <c r="A94" s="61">
        <f t="shared" si="16"/>
        <v>91</v>
      </c>
      <c r="B94" s="38" t="e">
        <f t="shared" si="12"/>
        <v>#N/A</v>
      </c>
      <c r="C94" s="71" t="e">
        <f t="shared" si="13"/>
        <v>#N/A</v>
      </c>
      <c r="D94" s="28" t="e">
        <f t="shared" si="14"/>
        <v>#N/A</v>
      </c>
      <c r="E94" s="72"/>
      <c r="F94" s="73"/>
      <c r="G94" s="70" t="str">
        <f t="shared" si="18"/>
        <v/>
      </c>
      <c r="H94" s="61" t="str">
        <f t="shared" si="17"/>
        <v/>
      </c>
    </row>
    <row r="95" spans="1:8" ht="15" customHeight="1" x14ac:dyDescent="0.25">
      <c r="A95" s="61">
        <f t="shared" si="16"/>
        <v>92</v>
      </c>
      <c r="B95" s="38" t="e">
        <f t="shared" si="12"/>
        <v>#N/A</v>
      </c>
      <c r="C95" s="71" t="e">
        <f t="shared" si="13"/>
        <v>#N/A</v>
      </c>
      <c r="D95" s="28" t="e">
        <f t="shared" si="14"/>
        <v>#N/A</v>
      </c>
      <c r="E95" s="72"/>
      <c r="F95" s="73"/>
      <c r="G95" s="70" t="str">
        <f t="shared" si="18"/>
        <v/>
      </c>
      <c r="H95" s="61" t="str">
        <f t="shared" si="17"/>
        <v/>
      </c>
    </row>
    <row r="96" spans="1:8" ht="15" customHeight="1" x14ac:dyDescent="0.25">
      <c r="A96" s="61">
        <f t="shared" si="16"/>
        <v>93</v>
      </c>
      <c r="B96" s="38" t="e">
        <f t="shared" si="12"/>
        <v>#N/A</v>
      </c>
      <c r="C96" s="71" t="e">
        <f t="shared" si="13"/>
        <v>#N/A</v>
      </c>
      <c r="D96" s="28" t="e">
        <f t="shared" si="14"/>
        <v>#N/A</v>
      </c>
      <c r="E96" s="72"/>
      <c r="F96" s="73"/>
      <c r="G96" s="70" t="str">
        <f t="shared" si="18"/>
        <v/>
      </c>
      <c r="H96" s="61" t="str">
        <f t="shared" si="17"/>
        <v/>
      </c>
    </row>
    <row r="97" spans="1:8" ht="15" customHeight="1" x14ac:dyDescent="0.25">
      <c r="A97" s="61">
        <f t="shared" si="16"/>
        <v>94</v>
      </c>
      <c r="B97" s="38" t="e">
        <f t="shared" si="12"/>
        <v>#N/A</v>
      </c>
      <c r="C97" s="71" t="e">
        <f t="shared" si="13"/>
        <v>#N/A</v>
      </c>
      <c r="D97" s="28" t="e">
        <f t="shared" si="14"/>
        <v>#N/A</v>
      </c>
      <c r="E97" s="72"/>
      <c r="F97" s="73"/>
      <c r="G97" s="70" t="str">
        <f t="shared" si="18"/>
        <v/>
      </c>
      <c r="H97" s="61" t="str">
        <f t="shared" si="17"/>
        <v/>
      </c>
    </row>
    <row r="98" spans="1:8" ht="15" customHeight="1" x14ac:dyDescent="0.25">
      <c r="A98" s="61">
        <f t="shared" si="16"/>
        <v>95</v>
      </c>
      <c r="B98" s="38" t="e">
        <f t="shared" si="12"/>
        <v>#N/A</v>
      </c>
      <c r="C98" s="71" t="e">
        <f t="shared" si="13"/>
        <v>#N/A</v>
      </c>
      <c r="D98" s="28" t="e">
        <f t="shared" si="14"/>
        <v>#N/A</v>
      </c>
      <c r="E98" s="72"/>
      <c r="F98" s="73"/>
      <c r="G98" s="70" t="str">
        <f t="shared" si="18"/>
        <v/>
      </c>
      <c r="H98" s="61" t="str">
        <f t="shared" si="17"/>
        <v/>
      </c>
    </row>
    <row r="99" spans="1:8" ht="15" customHeight="1" x14ac:dyDescent="0.25">
      <c r="A99" s="61">
        <f t="shared" si="16"/>
        <v>96</v>
      </c>
      <c r="B99" s="38" t="e">
        <f t="shared" si="12"/>
        <v>#N/A</v>
      </c>
      <c r="C99" s="71" t="e">
        <f t="shared" si="13"/>
        <v>#N/A</v>
      </c>
      <c r="D99" s="28" t="e">
        <f t="shared" si="14"/>
        <v>#N/A</v>
      </c>
      <c r="E99" s="72"/>
      <c r="F99" s="73"/>
      <c r="G99" s="70" t="str">
        <f t="shared" si="18"/>
        <v/>
      </c>
      <c r="H99" s="61" t="str">
        <f t="shared" si="17"/>
        <v/>
      </c>
    </row>
    <row r="100" spans="1:8" ht="15" customHeight="1" x14ac:dyDescent="0.25">
      <c r="A100" s="61">
        <f t="shared" si="16"/>
        <v>97</v>
      </c>
      <c r="B100" s="38" t="e">
        <f t="shared" si="12"/>
        <v>#N/A</v>
      </c>
      <c r="C100" s="71" t="e">
        <f t="shared" si="13"/>
        <v>#N/A</v>
      </c>
      <c r="D100" s="28" t="e">
        <f t="shared" ref="D100:D104" si="19">VLOOKUP(E100,Dossard,5)</f>
        <v>#N/A</v>
      </c>
      <c r="E100" s="72"/>
      <c r="F100" s="73"/>
      <c r="G100" s="70" t="str">
        <f t="shared" si="18"/>
        <v/>
      </c>
      <c r="H100" s="61" t="str">
        <f t="shared" si="17"/>
        <v/>
      </c>
    </row>
    <row r="101" spans="1:8" ht="15" customHeight="1" x14ac:dyDescent="0.25">
      <c r="A101" s="61">
        <f t="shared" si="16"/>
        <v>98</v>
      </c>
      <c r="B101" s="38" t="e">
        <f t="shared" si="12"/>
        <v>#N/A</v>
      </c>
      <c r="C101" s="71" t="e">
        <f t="shared" si="13"/>
        <v>#N/A</v>
      </c>
      <c r="D101" s="28" t="e">
        <f t="shared" si="19"/>
        <v>#N/A</v>
      </c>
      <c r="E101" s="72"/>
      <c r="F101" s="73"/>
      <c r="G101" s="70" t="str">
        <f t="shared" si="18"/>
        <v/>
      </c>
      <c r="H101" s="61" t="str">
        <f t="shared" si="17"/>
        <v/>
      </c>
    </row>
    <row r="102" spans="1:8" ht="15" customHeight="1" x14ac:dyDescent="0.25">
      <c r="A102" s="61">
        <f t="shared" si="16"/>
        <v>99</v>
      </c>
      <c r="B102" s="38" t="e">
        <f t="shared" si="12"/>
        <v>#N/A</v>
      </c>
      <c r="C102" s="71" t="e">
        <f t="shared" si="13"/>
        <v>#N/A</v>
      </c>
      <c r="D102" s="28" t="e">
        <f t="shared" si="19"/>
        <v>#N/A</v>
      </c>
      <c r="E102" s="72"/>
      <c r="F102" s="73"/>
      <c r="G102" s="70" t="str">
        <f t="shared" si="18"/>
        <v/>
      </c>
      <c r="H102" s="61" t="str">
        <f t="shared" si="17"/>
        <v/>
      </c>
    </row>
    <row r="103" spans="1:8" ht="15" customHeight="1" x14ac:dyDescent="0.25">
      <c r="A103" s="61">
        <f t="shared" si="16"/>
        <v>100</v>
      </c>
      <c r="B103" s="38" t="e">
        <f t="shared" si="12"/>
        <v>#N/A</v>
      </c>
      <c r="C103" s="71" t="e">
        <f t="shared" si="13"/>
        <v>#N/A</v>
      </c>
      <c r="D103" s="28" t="e">
        <f t="shared" si="19"/>
        <v>#N/A</v>
      </c>
      <c r="E103" s="72"/>
      <c r="F103" s="73"/>
      <c r="G103" s="70" t="str">
        <f t="shared" si="18"/>
        <v/>
      </c>
      <c r="H103" s="61" t="str">
        <f t="shared" si="17"/>
        <v/>
      </c>
    </row>
    <row r="104" spans="1:8" ht="15" customHeight="1" x14ac:dyDescent="0.25">
      <c r="A104" s="61">
        <f t="shared" si="16"/>
        <v>101</v>
      </c>
      <c r="B104" s="38" t="e">
        <f t="shared" si="12"/>
        <v>#N/A</v>
      </c>
      <c r="C104" s="71" t="e">
        <f t="shared" si="13"/>
        <v>#N/A</v>
      </c>
      <c r="D104" s="28" t="e">
        <f t="shared" si="19"/>
        <v>#N/A</v>
      </c>
      <c r="E104" s="72"/>
      <c r="F104" s="73"/>
      <c r="G104" s="70" t="str">
        <f t="shared" si="18"/>
        <v/>
      </c>
      <c r="H104" s="61" t="str">
        <f t="shared" si="17"/>
        <v/>
      </c>
    </row>
    <row r="105" spans="1:8" ht="15" customHeight="1" x14ac:dyDescent="0.25">
      <c r="D105" s="45"/>
      <c r="E105" s="45"/>
      <c r="G105" s="74"/>
    </row>
    <row r="106" spans="1:8" ht="15" customHeight="1" x14ac:dyDescent="0.25">
      <c r="D106" s="45"/>
      <c r="E106" s="45"/>
    </row>
    <row r="107" spans="1:8" ht="15" customHeight="1" x14ac:dyDescent="0.25">
      <c r="D107" s="45"/>
      <c r="E107" s="45"/>
    </row>
    <row r="108" spans="1:8" ht="15" customHeight="1" x14ac:dyDescent="0.25">
      <c r="D108" s="45"/>
      <c r="E108" s="45"/>
    </row>
    <row r="109" spans="1:8" ht="15" customHeight="1" x14ac:dyDescent="0.25">
      <c r="D109" s="45"/>
      <c r="E109" s="45"/>
    </row>
    <row r="110" spans="1:8" ht="15" customHeight="1" x14ac:dyDescent="0.25">
      <c r="D110" s="45"/>
      <c r="E110" s="45"/>
    </row>
  </sheetData>
  <mergeCells count="2">
    <mergeCell ref="A1:B1"/>
    <mergeCell ref="C1:E1"/>
  </mergeCells>
  <conditionalFormatting sqref="H4:H104">
    <cfRule type="cellIs" dxfId="7" priority="2" operator="equal">
      <formula>"inconnu"</formula>
    </cfRule>
  </conditionalFormatting>
  <printOptions horizontalCentered="1" gridLines="1"/>
  <pageMargins left="0.78749999999999998" right="0.78749999999999998" top="0.98402777777777795" bottom="0.98402777777777795" header="0.51180555555555596" footer="0.51180555555555596"/>
  <pageSetup paperSize="9" orientation="portrait" horizontalDpi="300" verticalDpi="300" r:id="rId1"/>
  <headerFooter>
    <oddHeader>&amp;C&amp;A</oddHeader>
    <oddFooter>&amp;CPage &amp;P</oddFooter>
  </headerFooter>
  <rowBreaks count="1" manualBreakCount="1">
    <brk id="4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9"/>
  <sheetViews>
    <sheetView topLeftCell="A58" zoomScaleNormal="100" workbookViewId="0">
      <selection sqref="A1:G74"/>
    </sheetView>
  </sheetViews>
  <sheetFormatPr baseColWidth="10" defaultColWidth="11.44140625" defaultRowHeight="15" customHeight="1" x14ac:dyDescent="0.25"/>
  <cols>
    <col min="1" max="1" width="7.109375" style="43" customWidth="1"/>
    <col min="2" max="2" width="19" style="1" customWidth="1"/>
    <col min="3" max="3" width="15.33203125" style="44" customWidth="1"/>
    <col min="4" max="4" width="7.6640625" style="1" customWidth="1"/>
    <col min="5" max="5" width="12.109375" style="1" customWidth="1"/>
    <col min="6" max="6" width="10" style="45" customWidth="1"/>
    <col min="7" max="7" width="9.33203125" style="75" customWidth="1"/>
    <col min="8" max="8" width="20.109375" style="45" customWidth="1"/>
    <col min="9" max="9" width="14.33203125" customWidth="1"/>
    <col min="10" max="12" width="6.6640625" customWidth="1"/>
  </cols>
  <sheetData>
    <row r="1" spans="1:24" ht="47.25" customHeight="1" x14ac:dyDescent="0.25">
      <c r="A1" s="104" t="s">
        <v>842</v>
      </c>
      <c r="B1" s="104"/>
      <c r="C1" s="105" t="s">
        <v>587</v>
      </c>
      <c r="D1" s="105"/>
      <c r="E1" s="105"/>
      <c r="F1" s="46"/>
      <c r="G1" s="46" t="s">
        <v>583</v>
      </c>
      <c r="H1" s="46"/>
    </row>
    <row r="3" spans="1:24" s="51" customFormat="1" ht="22.5" customHeight="1" x14ac:dyDescent="0.25">
      <c r="A3" s="49" t="s">
        <v>584</v>
      </c>
      <c r="B3" s="49" t="s">
        <v>1</v>
      </c>
      <c r="C3" s="49" t="s">
        <v>2</v>
      </c>
      <c r="D3" s="49" t="s">
        <v>4</v>
      </c>
      <c r="E3" s="49" t="s">
        <v>0</v>
      </c>
      <c r="F3" s="49" t="s">
        <v>10</v>
      </c>
      <c r="G3" s="50" t="s">
        <v>585</v>
      </c>
      <c r="H3" s="49" t="s">
        <v>586</v>
      </c>
      <c r="X3" s="52"/>
    </row>
    <row r="4" spans="1:24" ht="19.5" customHeight="1" x14ac:dyDescent="0.25">
      <c r="A4" s="53">
        <v>1</v>
      </c>
      <c r="B4" s="54" t="str">
        <f t="shared" ref="B4:B35" si="0">VLOOKUP(E4,Dossard,2)</f>
        <v>ROLIN</v>
      </c>
      <c r="C4" s="54" t="str">
        <f t="shared" ref="C4:C35" si="1">VLOOKUP(E4,Dossard,3)</f>
        <v>Mylann</v>
      </c>
      <c r="D4" s="54" t="str">
        <f t="shared" ref="D4:D35" si="2">VLOOKUP(E4,Dossard,5)</f>
        <v>6 A</v>
      </c>
      <c r="E4" s="54">
        <v>18</v>
      </c>
      <c r="F4" s="56">
        <v>3.2870370370370367E-3</v>
      </c>
      <c r="G4" s="57">
        <f>IF(F5="","",IF(F5&gt;=F4,IF(H5=E5,F5/VLOOKUP(E5,Dossard,6),"nc"),"erreur tps"))</f>
        <v>3.3333333333333335E-3</v>
      </c>
      <c r="H4" s="58">
        <f>IF(E4="","",IF(OR(E4&gt;dernier,E4&lt;premier),"inconnu",IF(VLOOKUP(E4,edition,7)=2,E4,"Erreur Course")))</f>
        <v>18</v>
      </c>
      <c r="I4" s="76"/>
    </row>
    <row r="5" spans="1:24" ht="19.5" customHeight="1" x14ac:dyDescent="0.25">
      <c r="A5" s="61">
        <f t="shared" ref="A5:A36" si="3">IF(OR(H5="inconnu",H5="déjà saisi",IF(F5="","FAUX",F5=F4)),A4,A4+1)</f>
        <v>2</v>
      </c>
      <c r="B5" s="77" t="str">
        <f t="shared" si="0"/>
        <v>DOS SANTOS</v>
      </c>
      <c r="C5" s="77" t="str">
        <f t="shared" si="1"/>
        <v>Morgan</v>
      </c>
      <c r="D5" s="78" t="str">
        <f t="shared" si="2"/>
        <v>CM2 - REVILLON</v>
      </c>
      <c r="E5" s="77">
        <v>454</v>
      </c>
      <c r="F5" s="79">
        <v>3.3333333333333335E-3</v>
      </c>
      <c r="G5" s="64">
        <f t="shared" ref="G5:G36" si="4">IF(F5="","",IF(F5&gt;=F4,IF(H5=E5,F5/VLOOKUP(E5,Dossard,6),"nc"),"erreur tps"))</f>
        <v>3.3333333333333335E-3</v>
      </c>
      <c r="H5" s="61">
        <f t="shared" ref="H5:H36" si="5">IF(E5="","",IF(AND(E5&lt;=dernier,E5&gt;=premier),IF((COUNTIF(C:E,E5))&gt;1,"déjà saisi",(IF(VLOOKUP(E5,edition,7)=2,E5,"Erreur Course"))),"inconnu"))</f>
        <v>454</v>
      </c>
      <c r="I5" s="76"/>
    </row>
    <row r="6" spans="1:24" ht="19.5" customHeight="1" x14ac:dyDescent="0.25">
      <c r="A6" s="61">
        <f t="shared" si="3"/>
        <v>3</v>
      </c>
      <c r="B6" s="65" t="str">
        <f t="shared" si="0"/>
        <v>THIERY</v>
      </c>
      <c r="C6" s="65" t="str">
        <f t="shared" si="1"/>
        <v>Malone</v>
      </c>
      <c r="D6" s="65" t="str">
        <f t="shared" si="2"/>
        <v>6 C</v>
      </c>
      <c r="E6" s="65">
        <v>68</v>
      </c>
      <c r="F6" s="67">
        <v>3.5069444444444445E-3</v>
      </c>
      <c r="G6" s="68">
        <f t="shared" si="4"/>
        <v>3.5069444444444445E-3</v>
      </c>
      <c r="H6" s="61">
        <f t="shared" si="5"/>
        <v>68</v>
      </c>
      <c r="I6" s="76"/>
    </row>
    <row r="7" spans="1:24" ht="15" customHeight="1" x14ac:dyDescent="0.25">
      <c r="A7" s="61">
        <f t="shared" si="3"/>
        <v>4</v>
      </c>
      <c r="B7" s="80" t="str">
        <f t="shared" si="0"/>
        <v>OUSMANE</v>
      </c>
      <c r="C7" s="80" t="str">
        <f t="shared" si="1"/>
        <v>Nahim</v>
      </c>
      <c r="D7" s="81" t="str">
        <f t="shared" si="2"/>
        <v>6 C</v>
      </c>
      <c r="E7" s="80">
        <v>63</v>
      </c>
      <c r="F7" s="82">
        <v>3.5648148148148154E-3</v>
      </c>
      <c r="G7" s="70">
        <f t="shared" si="4"/>
        <v>3.5648148148148154E-3</v>
      </c>
      <c r="H7" s="61">
        <f t="shared" si="5"/>
        <v>63</v>
      </c>
      <c r="I7" s="76"/>
    </row>
    <row r="8" spans="1:24" ht="15" customHeight="1" x14ac:dyDescent="0.25">
      <c r="A8" s="61">
        <f t="shared" si="3"/>
        <v>5</v>
      </c>
      <c r="B8" s="18" t="str">
        <f t="shared" si="0"/>
        <v>GALLAIRE</v>
      </c>
      <c r="C8" s="18" t="str">
        <f t="shared" si="1"/>
        <v>Martin</v>
      </c>
      <c r="D8" s="83" t="str">
        <f t="shared" si="2"/>
        <v>CM1 - ST-AME</v>
      </c>
      <c r="E8" s="18">
        <v>434</v>
      </c>
      <c r="F8" s="23">
        <v>3.6111111111111114E-3</v>
      </c>
      <c r="G8" s="70">
        <f t="shared" si="4"/>
        <v>3.6111111111111114E-3</v>
      </c>
      <c r="H8" s="61">
        <f t="shared" si="5"/>
        <v>434</v>
      </c>
      <c r="I8" s="76"/>
    </row>
    <row r="9" spans="1:24" ht="15" customHeight="1" x14ac:dyDescent="0.25">
      <c r="A9" s="61">
        <f t="shared" si="3"/>
        <v>6</v>
      </c>
      <c r="B9" s="18" t="str">
        <f t="shared" si="0"/>
        <v>PUGET</v>
      </c>
      <c r="C9" s="18" t="str">
        <f t="shared" si="1"/>
        <v>Romain</v>
      </c>
      <c r="D9" s="83" t="str">
        <f t="shared" si="2"/>
        <v>6 C</v>
      </c>
      <c r="E9" s="18">
        <v>65</v>
      </c>
      <c r="F9" s="23">
        <v>3.645833333333333E-3</v>
      </c>
      <c r="G9" s="70">
        <f t="shared" si="4"/>
        <v>3.645833333333333E-3</v>
      </c>
      <c r="H9" s="61">
        <f t="shared" si="5"/>
        <v>65</v>
      </c>
      <c r="I9" s="76"/>
    </row>
    <row r="10" spans="1:24" ht="15" customHeight="1" x14ac:dyDescent="0.25">
      <c r="A10" s="61">
        <f t="shared" si="3"/>
        <v>7</v>
      </c>
      <c r="B10" s="18" t="str">
        <f t="shared" si="0"/>
        <v>CHEVRIER</v>
      </c>
      <c r="C10" s="18" t="str">
        <f t="shared" si="1"/>
        <v>Mathias</v>
      </c>
      <c r="D10" s="83" t="str">
        <f t="shared" si="2"/>
        <v>6 A</v>
      </c>
      <c r="E10" s="18">
        <v>4</v>
      </c>
      <c r="F10" s="23">
        <v>3.7268518518518514E-3</v>
      </c>
      <c r="G10" s="70">
        <f t="shared" si="4"/>
        <v>3.7268518518518514E-3</v>
      </c>
      <c r="H10" s="61">
        <f t="shared" si="5"/>
        <v>4</v>
      </c>
      <c r="I10" s="76"/>
    </row>
    <row r="11" spans="1:24" ht="15" customHeight="1" x14ac:dyDescent="0.25">
      <c r="A11" s="61">
        <f t="shared" si="3"/>
        <v>8</v>
      </c>
      <c r="B11" s="18" t="str">
        <f t="shared" si="0"/>
        <v>CELERIER</v>
      </c>
      <c r="C11" s="18" t="str">
        <f t="shared" si="1"/>
        <v>Joseph</v>
      </c>
      <c r="D11" s="83" t="str">
        <f t="shared" si="2"/>
        <v>6 B</v>
      </c>
      <c r="E11" s="18">
        <v>27</v>
      </c>
      <c r="F11" s="23">
        <v>3.7731481481481483E-3</v>
      </c>
      <c r="G11" s="70">
        <f t="shared" si="4"/>
        <v>3.7731481481481483E-3</v>
      </c>
      <c r="H11" s="61">
        <f t="shared" si="5"/>
        <v>27</v>
      </c>
      <c r="I11" s="76"/>
    </row>
    <row r="12" spans="1:24" ht="15" customHeight="1" x14ac:dyDescent="0.25">
      <c r="A12" s="61">
        <f t="shared" si="3"/>
        <v>9</v>
      </c>
      <c r="B12" s="18" t="str">
        <f t="shared" si="0"/>
        <v>HOCQUARD</v>
      </c>
      <c r="C12" s="18" t="str">
        <f t="shared" si="1"/>
        <v>Emile</v>
      </c>
      <c r="D12" s="83" t="str">
        <f t="shared" si="2"/>
        <v>6 C</v>
      </c>
      <c r="E12" s="18">
        <v>55</v>
      </c>
      <c r="F12" s="23">
        <v>3.8657407407407408E-3</v>
      </c>
      <c r="G12" s="70">
        <f t="shared" si="4"/>
        <v>3.8657407407407408E-3</v>
      </c>
      <c r="H12" s="61">
        <f t="shared" si="5"/>
        <v>55</v>
      </c>
      <c r="I12" s="76"/>
    </row>
    <row r="13" spans="1:24" ht="15" customHeight="1" x14ac:dyDescent="0.25">
      <c r="A13" s="61">
        <f t="shared" si="3"/>
        <v>10</v>
      </c>
      <c r="B13" s="18" t="str">
        <f t="shared" si="0"/>
        <v>RATEAU</v>
      </c>
      <c r="C13" s="18" t="str">
        <f t="shared" si="1"/>
        <v>Axel</v>
      </c>
      <c r="D13" s="83" t="str">
        <f t="shared" si="2"/>
        <v>6 B</v>
      </c>
      <c r="E13" s="18">
        <v>42</v>
      </c>
      <c r="F13" s="23">
        <v>3.9467592592592592E-3</v>
      </c>
      <c r="G13" s="70">
        <f t="shared" si="4"/>
        <v>3.9467592592592592E-3</v>
      </c>
      <c r="H13" s="61">
        <f t="shared" si="5"/>
        <v>42</v>
      </c>
      <c r="I13" s="76"/>
    </row>
    <row r="14" spans="1:24" ht="15" customHeight="1" x14ac:dyDescent="0.25">
      <c r="A14" s="61">
        <f t="shared" si="3"/>
        <v>11</v>
      </c>
      <c r="B14" s="18" t="str">
        <f t="shared" si="0"/>
        <v>LELU</v>
      </c>
      <c r="C14" s="18" t="str">
        <f t="shared" si="1"/>
        <v>Arthur</v>
      </c>
      <c r="D14" s="83" t="str">
        <f t="shared" si="2"/>
        <v>CM1 - ST-AME</v>
      </c>
      <c r="E14" s="18">
        <v>438</v>
      </c>
      <c r="F14" s="23">
        <v>4.0046296296296297E-3</v>
      </c>
      <c r="G14" s="70">
        <f t="shared" si="4"/>
        <v>4.0046296296296297E-3</v>
      </c>
      <c r="H14" s="61">
        <f t="shared" si="5"/>
        <v>438</v>
      </c>
      <c r="I14" s="76"/>
    </row>
    <row r="15" spans="1:24" ht="15" customHeight="1" x14ac:dyDescent="0.25">
      <c r="A15" s="61">
        <f t="shared" si="3"/>
        <v>12</v>
      </c>
      <c r="B15" s="18" t="str">
        <f t="shared" si="0"/>
        <v>CLAUMAN NARDIN</v>
      </c>
      <c r="C15" s="18" t="str">
        <f t="shared" si="1"/>
        <v>Nuno</v>
      </c>
      <c r="D15" s="83" t="str">
        <f t="shared" si="2"/>
        <v>6 B</v>
      </c>
      <c r="E15" s="18">
        <v>28</v>
      </c>
      <c r="F15" s="23">
        <v>4.0509259259259257E-3</v>
      </c>
      <c r="G15" s="70">
        <f t="shared" si="4"/>
        <v>4.0509259259259257E-3</v>
      </c>
      <c r="H15" s="61">
        <f t="shared" si="5"/>
        <v>28</v>
      </c>
      <c r="I15" s="76"/>
    </row>
    <row r="16" spans="1:24" ht="15" customHeight="1" x14ac:dyDescent="0.25">
      <c r="A16" s="61">
        <f t="shared" si="3"/>
        <v>13</v>
      </c>
      <c r="B16" s="18" t="str">
        <f t="shared" si="0"/>
        <v>ESSABBANE</v>
      </c>
      <c r="C16" s="18" t="str">
        <f t="shared" si="1"/>
        <v>Anass</v>
      </c>
      <c r="D16" s="83" t="str">
        <f t="shared" si="2"/>
        <v>6 C</v>
      </c>
      <c r="E16" s="18">
        <v>53</v>
      </c>
      <c r="F16" s="23">
        <v>4.108796296296297E-3</v>
      </c>
      <c r="G16" s="70">
        <f t="shared" si="4"/>
        <v>4.108796296296297E-3</v>
      </c>
      <c r="H16" s="61">
        <f t="shared" si="5"/>
        <v>53</v>
      </c>
      <c r="I16" s="76"/>
    </row>
    <row r="17" spans="1:9" ht="15" customHeight="1" x14ac:dyDescent="0.25">
      <c r="A17" s="61">
        <f t="shared" si="3"/>
        <v>14</v>
      </c>
      <c r="B17" s="18" t="str">
        <f t="shared" si="0"/>
        <v xml:space="preserve">VAUBOURG </v>
      </c>
      <c r="C17" s="18" t="str">
        <f t="shared" si="1"/>
        <v>Ronan</v>
      </c>
      <c r="D17" s="83" t="str">
        <f t="shared" si="2"/>
        <v>CM2 - DOMMARTIN</v>
      </c>
      <c r="E17" s="18">
        <v>485</v>
      </c>
      <c r="F17" s="23">
        <v>4.155092592592593E-3</v>
      </c>
      <c r="G17" s="70">
        <f t="shared" si="4"/>
        <v>4.155092592592593E-3</v>
      </c>
      <c r="H17" s="61">
        <f t="shared" si="5"/>
        <v>485</v>
      </c>
      <c r="I17" s="76"/>
    </row>
    <row r="18" spans="1:9" ht="15" customHeight="1" x14ac:dyDescent="0.25">
      <c r="A18" s="61">
        <f t="shared" si="3"/>
        <v>15</v>
      </c>
      <c r="B18" s="18" t="str">
        <f t="shared" si="0"/>
        <v xml:space="preserve">CATTEY </v>
      </c>
      <c r="C18" s="18" t="str">
        <f t="shared" si="1"/>
        <v>Maël</v>
      </c>
      <c r="D18" s="83" t="str">
        <f t="shared" si="2"/>
        <v>CM1 - DOMMARTIN</v>
      </c>
      <c r="E18" s="18">
        <v>475</v>
      </c>
      <c r="F18" s="23">
        <v>4.2013888888888891E-3</v>
      </c>
      <c r="G18" s="70">
        <f t="shared" si="4"/>
        <v>4.2013888888888891E-3</v>
      </c>
      <c r="H18" s="61">
        <f t="shared" si="5"/>
        <v>475</v>
      </c>
      <c r="I18" s="76"/>
    </row>
    <row r="19" spans="1:9" ht="15" customHeight="1" x14ac:dyDescent="0.25">
      <c r="A19" s="61">
        <f t="shared" si="3"/>
        <v>16</v>
      </c>
      <c r="B19" s="18" t="str">
        <f t="shared" si="0"/>
        <v>MAXANT</v>
      </c>
      <c r="C19" s="18" t="str">
        <f t="shared" si="1"/>
        <v>Arsène</v>
      </c>
      <c r="D19" s="83" t="str">
        <f t="shared" si="2"/>
        <v>6 A</v>
      </c>
      <c r="E19" s="18">
        <v>14</v>
      </c>
      <c r="F19" s="84">
        <v>4.2361111111111106E-3</v>
      </c>
      <c r="G19" s="70">
        <f t="shared" si="4"/>
        <v>4.2361111111111106E-3</v>
      </c>
      <c r="H19" s="61">
        <f t="shared" si="5"/>
        <v>14</v>
      </c>
      <c r="I19" s="76"/>
    </row>
    <row r="20" spans="1:9" ht="15" customHeight="1" x14ac:dyDescent="0.25">
      <c r="A20" s="61">
        <f t="shared" si="3"/>
        <v>17</v>
      </c>
      <c r="B20" s="38" t="str">
        <f t="shared" si="0"/>
        <v>MATHIEU</v>
      </c>
      <c r="C20" s="38" t="str">
        <f t="shared" si="1"/>
        <v>Marcelin</v>
      </c>
      <c r="D20" s="83" t="str">
        <f t="shared" si="2"/>
        <v>6 A</v>
      </c>
      <c r="E20" s="18">
        <v>12</v>
      </c>
      <c r="F20" s="84">
        <v>4.3055555555555555E-3</v>
      </c>
      <c r="G20" s="70">
        <f t="shared" si="4"/>
        <v>4.3055555555555555E-3</v>
      </c>
      <c r="H20" s="61">
        <f t="shared" si="5"/>
        <v>12</v>
      </c>
      <c r="I20" s="76"/>
    </row>
    <row r="21" spans="1:9" ht="15" customHeight="1" x14ac:dyDescent="0.25">
      <c r="A21" s="61">
        <f t="shared" si="3"/>
        <v>18</v>
      </c>
      <c r="B21" s="38" t="str">
        <f t="shared" si="0"/>
        <v>KOUMMA</v>
      </c>
      <c r="C21" s="38" t="str">
        <f t="shared" si="1"/>
        <v>Adam</v>
      </c>
      <c r="D21" s="83" t="str">
        <f t="shared" si="2"/>
        <v>6 C</v>
      </c>
      <c r="E21" s="18">
        <v>59</v>
      </c>
      <c r="F21" s="84">
        <v>4.340277777777778E-3</v>
      </c>
      <c r="G21" s="70">
        <f t="shared" si="4"/>
        <v>4.340277777777778E-3</v>
      </c>
      <c r="H21" s="61">
        <f t="shared" si="5"/>
        <v>59</v>
      </c>
      <c r="I21" s="76"/>
    </row>
    <row r="22" spans="1:9" ht="15" customHeight="1" x14ac:dyDescent="0.25">
      <c r="A22" s="61">
        <f t="shared" si="3"/>
        <v>19</v>
      </c>
      <c r="B22" s="38" t="str">
        <f t="shared" si="0"/>
        <v>ROSAYE</v>
      </c>
      <c r="C22" s="38" t="str">
        <f t="shared" si="1"/>
        <v>Gaby</v>
      </c>
      <c r="D22" s="83" t="str">
        <f t="shared" si="2"/>
        <v>6 D</v>
      </c>
      <c r="E22" s="18">
        <v>85</v>
      </c>
      <c r="F22" s="84">
        <v>4.3749999999999995E-3</v>
      </c>
      <c r="G22" s="70">
        <f t="shared" si="4"/>
        <v>4.3749999999999995E-3</v>
      </c>
      <c r="H22" s="61">
        <f t="shared" si="5"/>
        <v>85</v>
      </c>
      <c r="I22" s="76"/>
    </row>
    <row r="23" spans="1:9" ht="15" customHeight="1" x14ac:dyDescent="0.25">
      <c r="A23" s="61">
        <f t="shared" si="3"/>
        <v>20</v>
      </c>
      <c r="B23" s="38" t="str">
        <f t="shared" si="0"/>
        <v>GALIFFET</v>
      </c>
      <c r="C23" s="38" t="str">
        <f t="shared" si="1"/>
        <v>Vitaly</v>
      </c>
      <c r="D23" s="83" t="str">
        <f t="shared" si="2"/>
        <v>CM2 - ST-AME</v>
      </c>
      <c r="E23" s="18">
        <v>443</v>
      </c>
      <c r="F23" s="84">
        <v>4.409722222222222E-3</v>
      </c>
      <c r="G23" s="70">
        <f t="shared" si="4"/>
        <v>4.409722222222222E-3</v>
      </c>
      <c r="H23" s="61">
        <f t="shared" si="5"/>
        <v>443</v>
      </c>
      <c r="I23" s="76"/>
    </row>
    <row r="24" spans="1:9" ht="15" customHeight="1" x14ac:dyDescent="0.25">
      <c r="A24" s="61">
        <f t="shared" si="3"/>
        <v>21</v>
      </c>
      <c r="B24" s="38" t="str">
        <f t="shared" si="0"/>
        <v>COMBES MUGNIER</v>
      </c>
      <c r="C24" s="38" t="str">
        <f t="shared" si="1"/>
        <v xml:space="preserve">Maxandre </v>
      </c>
      <c r="D24" s="83" t="str">
        <f t="shared" si="2"/>
        <v>CM2 - DOMMARTIN</v>
      </c>
      <c r="E24" s="18">
        <v>478</v>
      </c>
      <c r="F24" s="84">
        <v>4.4328703703703709E-3</v>
      </c>
      <c r="G24" s="70">
        <f t="shared" si="4"/>
        <v>4.4328703703703709E-3</v>
      </c>
      <c r="H24" s="61">
        <f t="shared" si="5"/>
        <v>478</v>
      </c>
      <c r="I24" s="76"/>
    </row>
    <row r="25" spans="1:9" ht="15" customHeight="1" x14ac:dyDescent="0.25">
      <c r="A25" s="61">
        <f t="shared" si="3"/>
        <v>22</v>
      </c>
      <c r="B25" s="38" t="str">
        <f t="shared" si="0"/>
        <v>PIERRE</v>
      </c>
      <c r="C25" s="38" t="str">
        <f t="shared" si="1"/>
        <v>Marceau</v>
      </c>
      <c r="D25" s="83" t="str">
        <f t="shared" si="2"/>
        <v>CM2 - DOMMARTIN</v>
      </c>
      <c r="E25" s="18">
        <v>482</v>
      </c>
      <c r="F25" s="84">
        <v>4.4791666666666669E-3</v>
      </c>
      <c r="G25" s="70">
        <f t="shared" si="4"/>
        <v>4.4791666666666669E-3</v>
      </c>
      <c r="H25" s="61">
        <f t="shared" si="5"/>
        <v>482</v>
      </c>
      <c r="I25" s="76"/>
    </row>
    <row r="26" spans="1:9" ht="15" customHeight="1" x14ac:dyDescent="0.25">
      <c r="A26" s="61">
        <f t="shared" si="3"/>
        <v>23</v>
      </c>
      <c r="B26" s="38" t="str">
        <f t="shared" si="0"/>
        <v xml:space="preserve">DEMANGE </v>
      </c>
      <c r="C26" s="38" t="str">
        <f t="shared" si="1"/>
        <v xml:space="preserve"> Oscar</v>
      </c>
      <c r="D26" s="83" t="str">
        <f t="shared" si="2"/>
        <v>CM2 - DOMMARTIN</v>
      </c>
      <c r="E26" s="18">
        <v>479</v>
      </c>
      <c r="F26" s="84">
        <v>4.5138888888888893E-3</v>
      </c>
      <c r="G26" s="70">
        <f t="shared" si="4"/>
        <v>4.5138888888888893E-3</v>
      </c>
      <c r="H26" s="61">
        <f t="shared" si="5"/>
        <v>479</v>
      </c>
      <c r="I26" s="76"/>
    </row>
    <row r="27" spans="1:9" ht="15" customHeight="1" x14ac:dyDescent="0.25">
      <c r="A27" s="61">
        <f t="shared" si="3"/>
        <v>24</v>
      </c>
      <c r="B27" s="38" t="str">
        <f t="shared" si="0"/>
        <v>ODILLE</v>
      </c>
      <c r="C27" s="38" t="str">
        <f t="shared" si="1"/>
        <v>Maxime</v>
      </c>
      <c r="D27" s="83" t="str">
        <f t="shared" si="2"/>
        <v>6 A</v>
      </c>
      <c r="E27" s="18">
        <v>16</v>
      </c>
      <c r="F27" s="84">
        <v>4.5370370370370365E-3</v>
      </c>
      <c r="G27" s="70">
        <f t="shared" si="4"/>
        <v>4.5370370370370365E-3</v>
      </c>
      <c r="H27" s="61">
        <f t="shared" si="5"/>
        <v>16</v>
      </c>
      <c r="I27" s="76"/>
    </row>
    <row r="28" spans="1:9" ht="15" customHeight="1" x14ac:dyDescent="0.25">
      <c r="A28" s="61">
        <f t="shared" si="3"/>
        <v>25</v>
      </c>
      <c r="B28" s="38" t="str">
        <f t="shared" si="0"/>
        <v>GERARD</v>
      </c>
      <c r="C28" s="38" t="str">
        <f t="shared" si="1"/>
        <v>Tim</v>
      </c>
      <c r="D28" s="83" t="str">
        <f t="shared" si="2"/>
        <v>6 A</v>
      </c>
      <c r="E28" s="18">
        <v>11</v>
      </c>
      <c r="F28" s="84">
        <v>4.5949074074074078E-3</v>
      </c>
      <c r="G28" s="70">
        <f t="shared" si="4"/>
        <v>4.5949074074074078E-3</v>
      </c>
      <c r="H28" s="61">
        <f t="shared" si="5"/>
        <v>11</v>
      </c>
      <c r="I28" s="76"/>
    </row>
    <row r="29" spans="1:9" ht="15" customHeight="1" x14ac:dyDescent="0.25">
      <c r="A29" s="61">
        <f t="shared" si="3"/>
        <v>26</v>
      </c>
      <c r="B29" s="38" t="str">
        <f t="shared" si="0"/>
        <v>DEMANGE</v>
      </c>
      <c r="C29" s="38" t="str">
        <f t="shared" si="1"/>
        <v>Jayce</v>
      </c>
      <c r="D29" s="83" t="str">
        <f t="shared" si="2"/>
        <v>6 D</v>
      </c>
      <c r="E29" s="18">
        <v>76</v>
      </c>
      <c r="F29" s="84">
        <v>4.6296296296296302E-3</v>
      </c>
      <c r="G29" s="70">
        <f t="shared" si="4"/>
        <v>4.6296296296296302E-3</v>
      </c>
      <c r="H29" s="61">
        <f t="shared" si="5"/>
        <v>76</v>
      </c>
      <c r="I29" s="76"/>
    </row>
    <row r="30" spans="1:9" ht="15" customHeight="1" x14ac:dyDescent="0.25">
      <c r="A30" s="61">
        <f t="shared" si="3"/>
        <v>27</v>
      </c>
      <c r="B30" s="38" t="str">
        <f t="shared" si="0"/>
        <v>AL TAHA AL ZOUBI</v>
      </c>
      <c r="C30" s="38" t="str">
        <f t="shared" si="1"/>
        <v>Basel</v>
      </c>
      <c r="D30" s="83" t="str">
        <f t="shared" si="2"/>
        <v>6 D</v>
      </c>
      <c r="E30" s="18">
        <v>71</v>
      </c>
      <c r="F30" s="84">
        <v>4.6990740740740743E-3</v>
      </c>
      <c r="G30" s="70">
        <f t="shared" si="4"/>
        <v>4.6990740740740743E-3</v>
      </c>
      <c r="H30" s="61">
        <f t="shared" si="5"/>
        <v>71</v>
      </c>
      <c r="I30" s="76"/>
    </row>
    <row r="31" spans="1:9" ht="15" customHeight="1" x14ac:dyDescent="0.25">
      <c r="A31" s="61">
        <f t="shared" si="3"/>
        <v>28</v>
      </c>
      <c r="B31" s="38" t="str">
        <f t="shared" si="0"/>
        <v>CLAUDEL</v>
      </c>
      <c r="C31" s="38" t="str">
        <f t="shared" si="1"/>
        <v>Victor</v>
      </c>
      <c r="D31" s="83" t="str">
        <f t="shared" si="2"/>
        <v>CM2 - REVILLON</v>
      </c>
      <c r="E31" s="18">
        <v>452</v>
      </c>
      <c r="F31" s="23">
        <v>4.7685185185185183E-3</v>
      </c>
      <c r="G31" s="70">
        <f t="shared" si="4"/>
        <v>4.7685185185185183E-3</v>
      </c>
      <c r="H31" s="61">
        <f t="shared" si="5"/>
        <v>452</v>
      </c>
      <c r="I31" s="76"/>
    </row>
    <row r="32" spans="1:9" ht="15" customHeight="1" x14ac:dyDescent="0.25">
      <c r="A32" s="61">
        <f t="shared" si="3"/>
        <v>29</v>
      </c>
      <c r="B32" s="38" t="str">
        <f t="shared" si="0"/>
        <v>MAURY</v>
      </c>
      <c r="C32" s="38" t="str">
        <f t="shared" si="1"/>
        <v>Amaël</v>
      </c>
      <c r="D32" s="83" t="str">
        <f t="shared" si="2"/>
        <v>6 A</v>
      </c>
      <c r="E32" s="18">
        <v>13</v>
      </c>
      <c r="F32" s="84">
        <v>4.7916666666666672E-3</v>
      </c>
      <c r="G32" s="70">
        <f t="shared" si="4"/>
        <v>4.7916666666666672E-3</v>
      </c>
      <c r="H32" s="61">
        <f t="shared" si="5"/>
        <v>13</v>
      </c>
      <c r="I32" s="76"/>
    </row>
    <row r="33" spans="1:9" ht="15" customHeight="1" x14ac:dyDescent="0.25">
      <c r="A33" s="61">
        <f t="shared" si="3"/>
        <v>30</v>
      </c>
      <c r="B33" s="38" t="str">
        <f t="shared" si="0"/>
        <v>RENIER-CHOURY</v>
      </c>
      <c r="C33" s="38" t="str">
        <f t="shared" si="1"/>
        <v>Kendji</v>
      </c>
      <c r="D33" s="83" t="str">
        <f t="shared" si="2"/>
        <v>CM2 - REVILLON</v>
      </c>
      <c r="E33" s="18">
        <v>461</v>
      </c>
      <c r="F33" s="84">
        <v>4.8263888888888887E-3</v>
      </c>
      <c r="G33" s="70">
        <f t="shared" si="4"/>
        <v>4.8263888888888887E-3</v>
      </c>
      <c r="H33" s="61">
        <f t="shared" si="5"/>
        <v>461</v>
      </c>
      <c r="I33" s="76"/>
    </row>
    <row r="34" spans="1:9" ht="15" customHeight="1" x14ac:dyDescent="0.25">
      <c r="A34" s="61">
        <f t="shared" si="3"/>
        <v>31</v>
      </c>
      <c r="B34" s="38" t="str">
        <f t="shared" si="0"/>
        <v>AKTAS</v>
      </c>
      <c r="C34" s="38" t="str">
        <f t="shared" si="1"/>
        <v>Ayaz</v>
      </c>
      <c r="D34" s="83" t="str">
        <f t="shared" si="2"/>
        <v>CM2 - REVILLON</v>
      </c>
      <c r="E34" s="18">
        <v>450</v>
      </c>
      <c r="F34" s="84">
        <v>4.8842592592592592E-3</v>
      </c>
      <c r="G34" s="70">
        <f t="shared" si="4"/>
        <v>4.8842592592592592E-3</v>
      </c>
      <c r="H34" s="61">
        <f t="shared" si="5"/>
        <v>450</v>
      </c>
      <c r="I34" s="76"/>
    </row>
    <row r="35" spans="1:9" ht="15" customHeight="1" x14ac:dyDescent="0.25">
      <c r="A35" s="61">
        <f t="shared" si="3"/>
        <v>32</v>
      </c>
      <c r="B35" s="38" t="str">
        <f t="shared" si="0"/>
        <v>BAUDOIN</v>
      </c>
      <c r="C35" s="38" t="str">
        <f t="shared" si="1"/>
        <v>Ewan</v>
      </c>
      <c r="D35" s="83" t="str">
        <f t="shared" si="2"/>
        <v>6 C</v>
      </c>
      <c r="E35" s="18">
        <v>48</v>
      </c>
      <c r="F35" s="84">
        <v>4.8958333333333328E-3</v>
      </c>
      <c r="G35" s="70">
        <f t="shared" si="4"/>
        <v>4.8958333333333328E-3</v>
      </c>
      <c r="H35" s="61">
        <f t="shared" si="5"/>
        <v>48</v>
      </c>
      <c r="I35" s="76"/>
    </row>
    <row r="36" spans="1:9" ht="15" customHeight="1" x14ac:dyDescent="0.25">
      <c r="A36" s="61">
        <f t="shared" si="3"/>
        <v>33</v>
      </c>
      <c r="B36" s="38" t="str">
        <f t="shared" ref="B36:B67" si="6">VLOOKUP(E36,Dossard,2)</f>
        <v>ANDRE</v>
      </c>
      <c r="C36" s="38" t="str">
        <f t="shared" ref="C36:C67" si="7">VLOOKUP(E36,Dossard,3)</f>
        <v>Raphaël</v>
      </c>
      <c r="D36" s="83" t="str">
        <f t="shared" ref="D36:D67" si="8">VLOOKUP(E36,Dossard,5)</f>
        <v>CM2 - REVILLON</v>
      </c>
      <c r="E36" s="18">
        <v>451</v>
      </c>
      <c r="F36" s="84">
        <v>4.9305555555555552E-3</v>
      </c>
      <c r="G36" s="70">
        <f t="shared" si="4"/>
        <v>4.9305555555555552E-3</v>
      </c>
      <c r="H36" s="61">
        <f t="shared" si="5"/>
        <v>451</v>
      </c>
      <c r="I36" s="76"/>
    </row>
    <row r="37" spans="1:9" ht="15" customHeight="1" x14ac:dyDescent="0.25">
      <c r="A37" s="61">
        <f t="shared" ref="A37:A68" si="9">IF(OR(H37="inconnu",H37="déjà saisi",IF(F37="","FAUX",F37=F36)),A36,A36+1)</f>
        <v>34</v>
      </c>
      <c r="B37" s="38" t="str">
        <f t="shared" si="6"/>
        <v>HANS</v>
      </c>
      <c r="C37" s="38" t="str">
        <f t="shared" si="7"/>
        <v>Logan</v>
      </c>
      <c r="D37" s="83" t="str">
        <f t="shared" si="8"/>
        <v>CM2 - REVILLON</v>
      </c>
      <c r="E37" s="18">
        <v>457</v>
      </c>
      <c r="F37" s="84">
        <v>4.9652777777777777E-3</v>
      </c>
      <c r="G37" s="70">
        <f t="shared" ref="G37:G68" si="10">IF(F37="","",IF(F37&gt;=F36,IF(H37=E37,F37/VLOOKUP(E37,Dossard,6),"nc"),"erreur tps"))</f>
        <v>4.9652777777777777E-3</v>
      </c>
      <c r="H37" s="61">
        <f t="shared" ref="H37:H68" si="11">IF(E37="","",IF(AND(E37&lt;=dernier,E37&gt;=premier),IF((COUNTIF(C:E,E37))&gt;1,"déjà saisi",(IF(VLOOKUP(E37,edition,7)=2,E37,"Erreur Course"))),"inconnu"))</f>
        <v>457</v>
      </c>
      <c r="I37" s="76"/>
    </row>
    <row r="38" spans="1:9" ht="15" customHeight="1" x14ac:dyDescent="0.25">
      <c r="A38" s="61">
        <f t="shared" si="9"/>
        <v>35</v>
      </c>
      <c r="B38" s="38" t="str">
        <f t="shared" si="6"/>
        <v>BEHAH</v>
      </c>
      <c r="C38" s="38" t="str">
        <f t="shared" si="7"/>
        <v>Zacharia</v>
      </c>
      <c r="D38" s="83" t="str">
        <f t="shared" si="8"/>
        <v>6 D</v>
      </c>
      <c r="E38" s="18">
        <v>73</v>
      </c>
      <c r="F38" s="84">
        <v>5.0115740740740737E-3</v>
      </c>
      <c r="G38" s="70">
        <f t="shared" si="10"/>
        <v>5.0115740740740737E-3</v>
      </c>
      <c r="H38" s="61">
        <f t="shared" si="11"/>
        <v>73</v>
      </c>
      <c r="I38" s="76"/>
    </row>
    <row r="39" spans="1:9" ht="15" customHeight="1" x14ac:dyDescent="0.25">
      <c r="A39" s="61">
        <f t="shared" si="9"/>
        <v>36</v>
      </c>
      <c r="B39" s="38" t="str">
        <f t="shared" si="6"/>
        <v>AMANIEU</v>
      </c>
      <c r="C39" s="38" t="str">
        <f t="shared" si="7"/>
        <v>Léo</v>
      </c>
      <c r="D39" s="83" t="str">
        <f t="shared" si="8"/>
        <v>6 C</v>
      </c>
      <c r="E39" s="18">
        <v>46</v>
      </c>
      <c r="F39" s="84">
        <v>5.1041666666666666E-3</v>
      </c>
      <c r="G39" s="70">
        <f t="shared" si="10"/>
        <v>5.1041666666666666E-3</v>
      </c>
      <c r="H39" s="61">
        <f t="shared" si="11"/>
        <v>46</v>
      </c>
      <c r="I39" s="76"/>
    </row>
    <row r="40" spans="1:9" ht="15" customHeight="1" x14ac:dyDescent="0.25">
      <c r="A40" s="61">
        <f t="shared" si="9"/>
        <v>37</v>
      </c>
      <c r="B40" s="38" t="str">
        <f t="shared" si="6"/>
        <v xml:space="preserve">NADILO </v>
      </c>
      <c r="C40" s="38" t="str">
        <f t="shared" si="7"/>
        <v>Léo</v>
      </c>
      <c r="D40" s="83" t="str">
        <f t="shared" si="8"/>
        <v>CM2 - DOMMARTIN</v>
      </c>
      <c r="E40" s="18">
        <v>481</v>
      </c>
      <c r="F40" s="84">
        <v>5.1273148148148146E-3</v>
      </c>
      <c r="G40" s="70">
        <f t="shared" si="10"/>
        <v>5.1273148148148146E-3</v>
      </c>
      <c r="H40" s="61">
        <f t="shared" si="11"/>
        <v>481</v>
      </c>
      <c r="I40" s="76"/>
    </row>
    <row r="41" spans="1:9" ht="15" customHeight="1" x14ac:dyDescent="0.25">
      <c r="A41" s="61">
        <f t="shared" si="9"/>
        <v>38</v>
      </c>
      <c r="B41" s="38" t="str">
        <f t="shared" si="6"/>
        <v>BREVILLE</v>
      </c>
      <c r="C41" s="38" t="str">
        <f t="shared" si="7"/>
        <v>Arthur</v>
      </c>
      <c r="D41" s="83" t="str">
        <f t="shared" si="8"/>
        <v>CM1 - ST-AME</v>
      </c>
      <c r="E41" s="18">
        <v>429</v>
      </c>
      <c r="F41" s="84">
        <v>5.2662037037037035E-3</v>
      </c>
      <c r="G41" s="70">
        <f t="shared" si="10"/>
        <v>5.2662037037037035E-3</v>
      </c>
      <c r="H41" s="61">
        <f t="shared" si="11"/>
        <v>429</v>
      </c>
      <c r="I41" s="76"/>
    </row>
    <row r="42" spans="1:9" ht="15" customHeight="1" x14ac:dyDescent="0.25">
      <c r="A42" s="61">
        <f t="shared" si="9"/>
        <v>39</v>
      </c>
      <c r="B42" s="38" t="str">
        <f t="shared" si="6"/>
        <v xml:space="preserve">TONNEAU </v>
      </c>
      <c r="C42" s="38" t="str">
        <f t="shared" si="7"/>
        <v xml:space="preserve">Léo </v>
      </c>
      <c r="D42" s="83" t="str">
        <f t="shared" si="8"/>
        <v>CM2 - DOMMARTIN</v>
      </c>
      <c r="E42" s="18">
        <v>484</v>
      </c>
      <c r="F42" s="23">
        <v>5.3009259259259251E-3</v>
      </c>
      <c r="G42" s="70">
        <f t="shared" si="10"/>
        <v>5.3009259259259251E-3</v>
      </c>
      <c r="H42" s="61">
        <f t="shared" si="11"/>
        <v>484</v>
      </c>
      <c r="I42" s="76"/>
    </row>
    <row r="43" spans="1:9" ht="15" customHeight="1" x14ac:dyDescent="0.25">
      <c r="A43" s="61">
        <f t="shared" si="9"/>
        <v>40</v>
      </c>
      <c r="B43" s="38" t="str">
        <f t="shared" si="6"/>
        <v>MOREAU</v>
      </c>
      <c r="C43" s="38" t="str">
        <f t="shared" si="7"/>
        <v>Loïc</v>
      </c>
      <c r="D43" s="83" t="str">
        <f t="shared" si="8"/>
        <v>6 D</v>
      </c>
      <c r="E43" s="18">
        <v>83</v>
      </c>
      <c r="F43" s="84">
        <v>5.3240740740740748E-3</v>
      </c>
      <c r="G43" s="70">
        <f t="shared" si="10"/>
        <v>5.3240740740740748E-3</v>
      </c>
      <c r="H43" s="61">
        <f t="shared" si="11"/>
        <v>83</v>
      </c>
      <c r="I43" s="76"/>
    </row>
    <row r="44" spans="1:9" ht="15" customHeight="1" x14ac:dyDescent="0.25">
      <c r="A44" s="61">
        <f t="shared" si="9"/>
        <v>41</v>
      </c>
      <c r="B44" s="38" t="str">
        <f t="shared" si="6"/>
        <v>HOBERE</v>
      </c>
      <c r="C44" s="38" t="str">
        <f t="shared" si="7"/>
        <v>Gökay</v>
      </c>
      <c r="D44" s="83" t="str">
        <f t="shared" si="8"/>
        <v>CM2 - ST-AME</v>
      </c>
      <c r="E44" s="18">
        <v>445</v>
      </c>
      <c r="F44" s="84">
        <v>5.3819444444444453E-3</v>
      </c>
      <c r="G44" s="70">
        <f t="shared" si="10"/>
        <v>5.3819444444444453E-3</v>
      </c>
      <c r="H44" s="61">
        <f t="shared" si="11"/>
        <v>445</v>
      </c>
      <c r="I44" s="76"/>
    </row>
    <row r="45" spans="1:9" ht="15" customHeight="1" x14ac:dyDescent="0.25">
      <c r="A45" s="61">
        <f t="shared" si="9"/>
        <v>42</v>
      </c>
      <c r="B45" s="38" t="str">
        <f t="shared" si="6"/>
        <v xml:space="preserve">THINET </v>
      </c>
      <c r="C45" s="38" t="str">
        <f t="shared" si="7"/>
        <v>Camille</v>
      </c>
      <c r="D45" s="83" t="str">
        <f t="shared" si="8"/>
        <v>CM1 - DOMMARTIN</v>
      </c>
      <c r="E45" s="18">
        <v>476</v>
      </c>
      <c r="F45" s="84">
        <v>5.4282407407407404E-3</v>
      </c>
      <c r="G45" s="70">
        <f t="shared" si="10"/>
        <v>5.4282407407407404E-3</v>
      </c>
      <c r="H45" s="61">
        <f t="shared" si="11"/>
        <v>476</v>
      </c>
      <c r="I45" s="76"/>
    </row>
    <row r="46" spans="1:9" ht="15" customHeight="1" x14ac:dyDescent="0.25">
      <c r="A46" s="61">
        <f t="shared" si="9"/>
        <v>43</v>
      </c>
      <c r="B46" s="38" t="str">
        <f t="shared" si="6"/>
        <v xml:space="preserve">RABESAOTRA </v>
      </c>
      <c r="C46" s="38" t="str">
        <f t="shared" si="7"/>
        <v xml:space="preserve"> Adam </v>
      </c>
      <c r="D46" s="83" t="str">
        <f t="shared" si="8"/>
        <v>CM2 - DOMMARTIN</v>
      </c>
      <c r="E46" s="18">
        <v>483</v>
      </c>
      <c r="F46" s="84">
        <v>5.4513888888888884E-3</v>
      </c>
      <c r="G46" s="70">
        <f t="shared" si="10"/>
        <v>5.4513888888888884E-3</v>
      </c>
      <c r="H46" s="61">
        <f t="shared" si="11"/>
        <v>483</v>
      </c>
      <c r="I46" s="76"/>
    </row>
    <row r="47" spans="1:9" ht="15" customHeight="1" x14ac:dyDescent="0.25">
      <c r="A47" s="61">
        <f t="shared" si="9"/>
        <v>44</v>
      </c>
      <c r="B47" s="38" t="str">
        <f t="shared" si="6"/>
        <v>DUCHANOIS</v>
      </c>
      <c r="C47" s="38" t="str">
        <f t="shared" si="7"/>
        <v>Loup</v>
      </c>
      <c r="D47" s="83" t="str">
        <f t="shared" si="8"/>
        <v>6 A</v>
      </c>
      <c r="E47" s="18">
        <v>7</v>
      </c>
      <c r="F47" s="84">
        <v>5.4861111111111117E-3</v>
      </c>
      <c r="G47" s="70">
        <f t="shared" si="10"/>
        <v>5.4861111111111117E-3</v>
      </c>
      <c r="H47" s="61">
        <f t="shared" si="11"/>
        <v>7</v>
      </c>
      <c r="I47" s="76"/>
    </row>
    <row r="48" spans="1:9" ht="15" customHeight="1" x14ac:dyDescent="0.25">
      <c r="A48" s="61">
        <f t="shared" si="9"/>
        <v>45</v>
      </c>
      <c r="B48" s="38" t="str">
        <f t="shared" si="6"/>
        <v>PAULEZ MATHIOT</v>
      </c>
      <c r="C48" s="38" t="str">
        <f t="shared" si="7"/>
        <v>Logan</v>
      </c>
      <c r="D48" s="83" t="str">
        <f t="shared" si="8"/>
        <v>6 B</v>
      </c>
      <c r="E48" s="18">
        <v>40</v>
      </c>
      <c r="F48" s="84">
        <v>5.5092592592592589E-3</v>
      </c>
      <c r="G48" s="70">
        <f t="shared" si="10"/>
        <v>5.5092592592592589E-3</v>
      </c>
      <c r="H48" s="61">
        <f t="shared" si="11"/>
        <v>40</v>
      </c>
      <c r="I48" s="76"/>
    </row>
    <row r="49" spans="1:9" ht="15" customHeight="1" x14ac:dyDescent="0.25">
      <c r="A49" s="61">
        <f t="shared" si="9"/>
        <v>46</v>
      </c>
      <c r="B49" s="38" t="str">
        <f t="shared" si="6"/>
        <v>LIAIGRE AUBERT</v>
      </c>
      <c r="C49" s="38" t="str">
        <f t="shared" si="7"/>
        <v>Achille</v>
      </c>
      <c r="D49" s="83" t="str">
        <f t="shared" si="8"/>
        <v>6 B</v>
      </c>
      <c r="E49" s="18">
        <v>35</v>
      </c>
      <c r="F49" s="84">
        <v>5.5439814814814822E-3</v>
      </c>
      <c r="G49" s="70">
        <f t="shared" si="10"/>
        <v>5.5439814814814822E-3</v>
      </c>
      <c r="H49" s="61">
        <f t="shared" si="11"/>
        <v>35</v>
      </c>
      <c r="I49" s="76"/>
    </row>
    <row r="50" spans="1:9" ht="15" customHeight="1" x14ac:dyDescent="0.25">
      <c r="A50" s="61">
        <f t="shared" si="9"/>
        <v>47</v>
      </c>
      <c r="B50" s="38" t="str">
        <f t="shared" si="6"/>
        <v>LAMBERT</v>
      </c>
      <c r="C50" s="38" t="str">
        <f t="shared" si="7"/>
        <v>Baptiste</v>
      </c>
      <c r="D50" s="83" t="str">
        <f t="shared" si="8"/>
        <v>CM1 - ST-AME</v>
      </c>
      <c r="E50" s="18">
        <v>437</v>
      </c>
      <c r="F50" s="84">
        <v>5.5902777777777782E-3</v>
      </c>
      <c r="G50" s="70">
        <f t="shared" si="10"/>
        <v>5.5902777777777782E-3</v>
      </c>
      <c r="H50" s="61">
        <f t="shared" si="11"/>
        <v>437</v>
      </c>
      <c r="I50" s="76"/>
    </row>
    <row r="51" spans="1:9" ht="15" customHeight="1" x14ac:dyDescent="0.25">
      <c r="A51" s="61">
        <f t="shared" si="9"/>
        <v>48</v>
      </c>
      <c r="B51" s="38" t="str">
        <f t="shared" si="6"/>
        <v>PAGELOT BRUCKERT</v>
      </c>
      <c r="C51" s="38" t="str">
        <f t="shared" si="7"/>
        <v>Cameron</v>
      </c>
      <c r="D51" s="83" t="str">
        <f t="shared" si="8"/>
        <v>6 A</v>
      </c>
      <c r="E51" s="18">
        <v>17</v>
      </c>
      <c r="F51" s="84">
        <v>5.7291666666666671E-3</v>
      </c>
      <c r="G51" s="70">
        <f t="shared" si="10"/>
        <v>5.7291666666666671E-3</v>
      </c>
      <c r="H51" s="61">
        <f t="shared" si="11"/>
        <v>17</v>
      </c>
      <c r="I51" s="76"/>
    </row>
    <row r="52" spans="1:9" ht="15" customHeight="1" x14ac:dyDescent="0.25">
      <c r="A52" s="61">
        <f t="shared" si="9"/>
        <v>49</v>
      </c>
      <c r="B52" s="38" t="str">
        <f t="shared" si="6"/>
        <v>SALVADOR</v>
      </c>
      <c r="C52" s="38" t="str">
        <f t="shared" si="7"/>
        <v>Léo</v>
      </c>
      <c r="D52" s="83" t="str">
        <f t="shared" si="8"/>
        <v>6 D</v>
      </c>
      <c r="E52" s="18">
        <v>86</v>
      </c>
      <c r="F52" s="84">
        <v>5.7870370370370376E-3</v>
      </c>
      <c r="G52" s="70">
        <f t="shared" si="10"/>
        <v>5.7870370370370376E-3</v>
      </c>
      <c r="H52" s="61">
        <f t="shared" si="11"/>
        <v>86</v>
      </c>
      <c r="I52" s="76"/>
    </row>
    <row r="53" spans="1:9" ht="15" customHeight="1" x14ac:dyDescent="0.25">
      <c r="A53" s="61">
        <f t="shared" si="9"/>
        <v>50</v>
      </c>
      <c r="B53" s="38" t="str">
        <f t="shared" si="6"/>
        <v xml:space="preserve">VAXELAIRE </v>
      </c>
      <c r="C53" s="38" t="str">
        <f t="shared" si="7"/>
        <v xml:space="preserve">Maël </v>
      </c>
      <c r="D53" s="83" t="str">
        <f t="shared" si="8"/>
        <v>CM2 - DOMMARTIN</v>
      </c>
      <c r="E53" s="18">
        <v>486</v>
      </c>
      <c r="F53" s="84">
        <v>5.8217592592592592E-3</v>
      </c>
      <c r="G53" s="70">
        <f t="shared" si="10"/>
        <v>5.8217592592592592E-3</v>
      </c>
      <c r="H53" s="61">
        <f t="shared" si="11"/>
        <v>486</v>
      </c>
      <c r="I53" s="76"/>
    </row>
    <row r="54" spans="1:9" ht="15" customHeight="1" x14ac:dyDescent="0.25">
      <c r="A54" s="61">
        <f t="shared" si="9"/>
        <v>51</v>
      </c>
      <c r="B54" s="38" t="str">
        <f t="shared" si="6"/>
        <v>RAHIMI</v>
      </c>
      <c r="C54" s="38" t="str">
        <f t="shared" si="7"/>
        <v>Maisam</v>
      </c>
      <c r="D54" s="83" t="str">
        <f t="shared" si="8"/>
        <v>6 C</v>
      </c>
      <c r="E54" s="18">
        <v>66</v>
      </c>
      <c r="F54" s="84">
        <v>5.8680555555555543E-3</v>
      </c>
      <c r="G54" s="70">
        <f t="shared" si="10"/>
        <v>5.8680555555555543E-3</v>
      </c>
      <c r="H54" s="61">
        <f t="shared" si="11"/>
        <v>66</v>
      </c>
      <c r="I54" s="76"/>
    </row>
    <row r="55" spans="1:9" ht="15" customHeight="1" x14ac:dyDescent="0.25">
      <c r="A55" s="61">
        <f t="shared" si="9"/>
        <v>52</v>
      </c>
      <c r="B55" s="38" t="str">
        <f t="shared" si="6"/>
        <v xml:space="preserve">AGANZE </v>
      </c>
      <c r="C55" s="38" t="str">
        <f t="shared" si="7"/>
        <v xml:space="preserve">Juste Joël </v>
      </c>
      <c r="D55" s="83" t="str">
        <f t="shared" si="8"/>
        <v>CM2 - DOMMARTIN</v>
      </c>
      <c r="E55" s="18">
        <v>477</v>
      </c>
      <c r="F55" s="84">
        <v>5.8912037037037032E-3</v>
      </c>
      <c r="G55" s="70">
        <f t="shared" si="10"/>
        <v>5.8912037037037032E-3</v>
      </c>
      <c r="H55" s="61">
        <f t="shared" si="11"/>
        <v>477</v>
      </c>
      <c r="I55" s="76"/>
    </row>
    <row r="56" spans="1:9" ht="15" customHeight="1" x14ac:dyDescent="0.25">
      <c r="A56" s="61">
        <f t="shared" si="9"/>
        <v>53</v>
      </c>
      <c r="B56" s="38" t="str">
        <f t="shared" si="6"/>
        <v>HENRY</v>
      </c>
      <c r="C56" s="38" t="str">
        <f t="shared" si="7"/>
        <v>Solhan</v>
      </c>
      <c r="D56" s="83" t="str">
        <f t="shared" si="8"/>
        <v>6 B</v>
      </c>
      <c r="E56" s="18">
        <v>32</v>
      </c>
      <c r="F56" s="84">
        <v>5.9143518518518521E-3</v>
      </c>
      <c r="G56" s="70">
        <f t="shared" si="10"/>
        <v>5.9143518518518521E-3</v>
      </c>
      <c r="H56" s="61">
        <f t="shared" si="11"/>
        <v>32</v>
      </c>
      <c r="I56" s="76"/>
    </row>
    <row r="57" spans="1:9" ht="15" customHeight="1" x14ac:dyDescent="0.25">
      <c r="A57" s="61">
        <f t="shared" si="9"/>
        <v>54</v>
      </c>
      <c r="B57" s="38" t="str">
        <f t="shared" si="6"/>
        <v>JACQUOT</v>
      </c>
      <c r="C57" s="38" t="str">
        <f t="shared" si="7"/>
        <v>Andy</v>
      </c>
      <c r="D57" s="83" t="str">
        <f t="shared" si="8"/>
        <v>6 D</v>
      </c>
      <c r="E57" s="18">
        <v>82</v>
      </c>
      <c r="F57" s="84">
        <v>5.9490740740740745E-3</v>
      </c>
      <c r="G57" s="70">
        <f t="shared" si="10"/>
        <v>5.9490740740740745E-3</v>
      </c>
      <c r="H57" s="61">
        <f t="shared" si="11"/>
        <v>82</v>
      </c>
      <c r="I57" s="76"/>
    </row>
    <row r="58" spans="1:9" ht="15" customHeight="1" x14ac:dyDescent="0.25">
      <c r="A58" s="61">
        <f t="shared" si="9"/>
        <v>55</v>
      </c>
      <c r="B58" s="38" t="str">
        <f t="shared" si="6"/>
        <v>TOURE</v>
      </c>
      <c r="C58" s="38" t="str">
        <f t="shared" si="7"/>
        <v>Oumar</v>
      </c>
      <c r="D58" s="83" t="str">
        <f t="shared" si="8"/>
        <v>6 D</v>
      </c>
      <c r="E58" s="18">
        <v>87</v>
      </c>
      <c r="F58" s="84">
        <v>5.9837962962962961E-3</v>
      </c>
      <c r="G58" s="70">
        <f t="shared" si="10"/>
        <v>5.9837962962962961E-3</v>
      </c>
      <c r="H58" s="61">
        <f t="shared" si="11"/>
        <v>87</v>
      </c>
      <c r="I58" s="76"/>
    </row>
    <row r="59" spans="1:9" ht="15" customHeight="1" x14ac:dyDescent="0.25">
      <c r="A59" s="61">
        <f t="shared" si="9"/>
        <v>56</v>
      </c>
      <c r="B59" s="38" t="str">
        <f t="shared" si="6"/>
        <v>NOËL</v>
      </c>
      <c r="C59" s="38" t="str">
        <f t="shared" si="7"/>
        <v>Livio</v>
      </c>
      <c r="D59" s="83" t="str">
        <f t="shared" si="8"/>
        <v>CM1 - ST-AME</v>
      </c>
      <c r="E59" s="18">
        <v>439</v>
      </c>
      <c r="F59" s="84">
        <v>6.0185185185185177E-3</v>
      </c>
      <c r="G59" s="70">
        <f t="shared" si="10"/>
        <v>6.0185185185185177E-3</v>
      </c>
      <c r="H59" s="61">
        <f t="shared" si="11"/>
        <v>439</v>
      </c>
      <c r="I59" s="76"/>
    </row>
    <row r="60" spans="1:9" ht="15" customHeight="1" x14ac:dyDescent="0.25">
      <c r="A60" s="61">
        <f t="shared" si="9"/>
        <v>57</v>
      </c>
      <c r="B60" s="38" t="str">
        <f t="shared" si="6"/>
        <v>SOLAKOV</v>
      </c>
      <c r="C60" s="38" t="str">
        <f t="shared" si="7"/>
        <v>Simeon</v>
      </c>
      <c r="D60" s="83" t="str">
        <f t="shared" si="8"/>
        <v>6 C</v>
      </c>
      <c r="E60" s="18">
        <v>67</v>
      </c>
      <c r="F60" s="84">
        <v>6.0995370370370361E-3</v>
      </c>
      <c r="G60" s="70">
        <f t="shared" si="10"/>
        <v>6.0995370370370361E-3</v>
      </c>
      <c r="H60" s="61">
        <f t="shared" si="11"/>
        <v>67</v>
      </c>
      <c r="I60" s="76"/>
    </row>
    <row r="61" spans="1:9" ht="15" customHeight="1" x14ac:dyDescent="0.25">
      <c r="A61" s="61">
        <f t="shared" si="9"/>
        <v>58</v>
      </c>
      <c r="B61" s="38" t="str">
        <f t="shared" si="6"/>
        <v>CUNY</v>
      </c>
      <c r="C61" s="38" t="str">
        <f t="shared" si="7"/>
        <v>Dario</v>
      </c>
      <c r="D61" s="83" t="str">
        <f t="shared" si="8"/>
        <v>6 A</v>
      </c>
      <c r="E61" s="18">
        <v>5</v>
      </c>
      <c r="F61" s="84">
        <v>6.1805555555555563E-3</v>
      </c>
      <c r="G61" s="70">
        <f t="shared" si="10"/>
        <v>6.1805555555555563E-3</v>
      </c>
      <c r="H61" s="61">
        <f t="shared" si="11"/>
        <v>5</v>
      </c>
      <c r="I61" s="76"/>
    </row>
    <row r="62" spans="1:9" ht="15" customHeight="1" x14ac:dyDescent="0.25">
      <c r="A62" s="61">
        <f t="shared" si="9"/>
        <v>59</v>
      </c>
      <c r="B62" s="38" t="str">
        <f t="shared" si="6"/>
        <v>GALVEZ</v>
      </c>
      <c r="C62" s="38" t="str">
        <f t="shared" si="7"/>
        <v>Adrien</v>
      </c>
      <c r="D62" s="83" t="str">
        <f t="shared" si="8"/>
        <v>6 C</v>
      </c>
      <c r="E62" s="18">
        <v>54</v>
      </c>
      <c r="F62" s="85">
        <v>6.1921296296296299E-3</v>
      </c>
      <c r="G62" s="70">
        <f t="shared" si="10"/>
        <v>6.1921296296296299E-3</v>
      </c>
      <c r="H62" s="61">
        <f t="shared" si="11"/>
        <v>54</v>
      </c>
      <c r="I62" s="76"/>
    </row>
    <row r="63" spans="1:9" ht="15" customHeight="1" x14ac:dyDescent="0.25">
      <c r="A63" s="61">
        <f t="shared" si="9"/>
        <v>60</v>
      </c>
      <c r="B63" s="38" t="str">
        <f t="shared" si="6"/>
        <v>VIAIN</v>
      </c>
      <c r="C63" s="38" t="str">
        <f t="shared" si="7"/>
        <v>Corentin</v>
      </c>
      <c r="D63" s="83" t="str">
        <f t="shared" si="8"/>
        <v>CM2 - ST-AME</v>
      </c>
      <c r="E63" s="18">
        <v>431</v>
      </c>
      <c r="F63" s="85">
        <v>6.238425925925925E-3</v>
      </c>
      <c r="G63" s="70">
        <f t="shared" si="10"/>
        <v>6.238425925925925E-3</v>
      </c>
      <c r="H63" s="61">
        <f t="shared" si="11"/>
        <v>431</v>
      </c>
      <c r="I63" s="76"/>
    </row>
    <row r="64" spans="1:9" ht="15" customHeight="1" x14ac:dyDescent="0.25">
      <c r="A64" s="61">
        <f t="shared" si="9"/>
        <v>61</v>
      </c>
      <c r="B64" s="38" t="str">
        <f t="shared" si="6"/>
        <v>GOTTI</v>
      </c>
      <c r="C64" s="38" t="str">
        <f t="shared" si="7"/>
        <v>Alessio</v>
      </c>
      <c r="D64" s="83" t="str">
        <f t="shared" si="8"/>
        <v>CM2 - REVILLON</v>
      </c>
      <c r="E64" s="18">
        <v>455</v>
      </c>
      <c r="F64" s="85">
        <v>6.2731481481481484E-3</v>
      </c>
      <c r="G64" s="70">
        <f t="shared" si="10"/>
        <v>6.2731481481481484E-3</v>
      </c>
      <c r="H64" s="61">
        <f t="shared" si="11"/>
        <v>455</v>
      </c>
      <c r="I64" s="76"/>
    </row>
    <row r="65" spans="1:9" ht="15" customHeight="1" x14ac:dyDescent="0.25">
      <c r="A65" s="61">
        <f t="shared" si="9"/>
        <v>62</v>
      </c>
      <c r="B65" s="38" t="str">
        <f t="shared" si="6"/>
        <v>EMANOV</v>
      </c>
      <c r="C65" s="38" t="str">
        <f t="shared" si="7"/>
        <v>Alexei</v>
      </c>
      <c r="D65" s="83" t="str">
        <f t="shared" si="8"/>
        <v>6 C</v>
      </c>
      <c r="E65" s="86">
        <v>52</v>
      </c>
      <c r="F65" s="85">
        <v>6.3310185185185197E-3</v>
      </c>
      <c r="G65" s="70">
        <f t="shared" si="10"/>
        <v>6.3310185185185197E-3</v>
      </c>
      <c r="H65" s="61">
        <f t="shared" si="11"/>
        <v>52</v>
      </c>
      <c r="I65" s="76"/>
    </row>
    <row r="66" spans="1:9" ht="15" customHeight="1" x14ac:dyDescent="0.25">
      <c r="A66" s="61">
        <f t="shared" si="9"/>
        <v>63</v>
      </c>
      <c r="B66" s="38" t="str">
        <f t="shared" si="6"/>
        <v>LASNON</v>
      </c>
      <c r="C66" s="38" t="str">
        <f t="shared" si="7"/>
        <v>Tom</v>
      </c>
      <c r="D66" s="83" t="str">
        <f t="shared" si="8"/>
        <v>CM2 - REVILLON</v>
      </c>
      <c r="E66" s="86">
        <v>458</v>
      </c>
      <c r="F66" s="85">
        <v>6.3888888888888884E-3</v>
      </c>
      <c r="G66" s="70">
        <f t="shared" si="10"/>
        <v>6.3888888888888884E-3</v>
      </c>
      <c r="H66" s="61">
        <f t="shared" si="11"/>
        <v>458</v>
      </c>
      <c r="I66" s="76"/>
    </row>
    <row r="67" spans="1:9" ht="15" customHeight="1" x14ac:dyDescent="0.25">
      <c r="A67" s="61">
        <f t="shared" si="9"/>
        <v>64</v>
      </c>
      <c r="B67" s="38" t="str">
        <f t="shared" si="6"/>
        <v>BOLMONT</v>
      </c>
      <c r="C67" s="38" t="str">
        <f t="shared" si="7"/>
        <v>Gabriel</v>
      </c>
      <c r="D67" s="83" t="str">
        <f t="shared" si="8"/>
        <v>6 C</v>
      </c>
      <c r="E67" s="86">
        <v>49</v>
      </c>
      <c r="F67" s="85">
        <v>6.4120370370370364E-3</v>
      </c>
      <c r="G67" s="70">
        <f t="shared" si="10"/>
        <v>6.4120370370370364E-3</v>
      </c>
      <c r="H67" s="61">
        <f t="shared" si="11"/>
        <v>49</v>
      </c>
      <c r="I67" s="76"/>
    </row>
    <row r="68" spans="1:9" ht="15" customHeight="1" x14ac:dyDescent="0.25">
      <c r="A68" s="61">
        <f t="shared" si="9"/>
        <v>65</v>
      </c>
      <c r="B68" s="38" t="str">
        <f t="shared" ref="B68:B104" si="12">VLOOKUP(E68,Dossard,2)</f>
        <v>FRANCOIS</v>
      </c>
      <c r="C68" s="38" t="str">
        <f t="shared" ref="C68:C104" si="13">VLOOKUP(E68,Dossard,3)</f>
        <v>Eden</v>
      </c>
      <c r="D68" s="83" t="str">
        <f t="shared" ref="D68:D99" si="14">VLOOKUP(E68,Dossard,5)</f>
        <v>CM1 - ST-AME</v>
      </c>
      <c r="E68" s="86">
        <v>433</v>
      </c>
      <c r="F68" s="85">
        <v>6.4583333333333333E-3</v>
      </c>
      <c r="G68" s="70">
        <f t="shared" si="10"/>
        <v>6.4583333333333333E-3</v>
      </c>
      <c r="H68" s="61">
        <f t="shared" si="11"/>
        <v>433</v>
      </c>
      <c r="I68" s="76"/>
    </row>
    <row r="69" spans="1:9" ht="15" customHeight="1" x14ac:dyDescent="0.25">
      <c r="A69" s="61">
        <f t="shared" ref="A69:A104" si="15">IF(OR(H69="inconnu",H69="déjà saisi",IF(F69="","FAUX",F69=F68)),A68,A68+1)</f>
        <v>66</v>
      </c>
      <c r="B69" s="38" t="str">
        <f t="shared" si="12"/>
        <v>MAHIAOUI</v>
      </c>
      <c r="C69" s="38" t="str">
        <f t="shared" si="13"/>
        <v>Adnane</v>
      </c>
      <c r="D69" s="83" t="str">
        <f t="shared" si="14"/>
        <v>6 B</v>
      </c>
      <c r="E69" s="86">
        <v>36</v>
      </c>
      <c r="F69" s="85">
        <v>6.4814814814814813E-3</v>
      </c>
      <c r="G69" s="70">
        <f t="shared" ref="G69:G100" si="16">IF(F69="","",IF(F69&gt;=F68,IF(H69=E69,F69/VLOOKUP(E69,Dossard,6),"nc"),"erreur tps"))</f>
        <v>6.4814814814814813E-3</v>
      </c>
      <c r="H69" s="61">
        <f t="shared" ref="H69:H104" si="17">IF(E69="","",IF(AND(E69&lt;=dernier,E69&gt;=premier),IF((COUNTIF(C:E,E69))&gt;1,"déjà saisi",(IF(VLOOKUP(E69,edition,7)=2,E69,"Erreur Course"))),"inconnu"))</f>
        <v>36</v>
      </c>
      <c r="I69" s="76"/>
    </row>
    <row r="70" spans="1:9" ht="15" customHeight="1" x14ac:dyDescent="0.25">
      <c r="A70" s="61">
        <f t="shared" si="15"/>
        <v>67</v>
      </c>
      <c r="B70" s="38" t="str">
        <f t="shared" si="12"/>
        <v>DI TOMASO</v>
      </c>
      <c r="C70" s="38" t="str">
        <f t="shared" si="13"/>
        <v>Tonio</v>
      </c>
      <c r="D70" s="83" t="str">
        <f t="shared" si="14"/>
        <v>6 D</v>
      </c>
      <c r="E70" s="86">
        <v>77</v>
      </c>
      <c r="F70" s="85">
        <v>6.5162037037037037E-3</v>
      </c>
      <c r="G70" s="70">
        <f t="shared" si="16"/>
        <v>6.5162037037037037E-3</v>
      </c>
      <c r="H70" s="61">
        <f t="shared" si="17"/>
        <v>77</v>
      </c>
      <c r="I70" s="76"/>
    </row>
    <row r="71" spans="1:9" ht="15" customHeight="1" x14ac:dyDescent="0.25">
      <c r="A71" s="61">
        <f t="shared" si="15"/>
        <v>68</v>
      </c>
      <c r="B71" s="38" t="str">
        <f t="shared" si="12"/>
        <v>MASSON</v>
      </c>
      <c r="C71" s="38" t="str">
        <f t="shared" si="13"/>
        <v>Nolan</v>
      </c>
      <c r="D71" s="83" t="str">
        <f t="shared" si="14"/>
        <v>6 C</v>
      </c>
      <c r="E71" s="86">
        <v>60</v>
      </c>
      <c r="F71" s="85">
        <v>6.5509259259259262E-3</v>
      </c>
      <c r="G71" s="70">
        <f t="shared" si="16"/>
        <v>6.5509259259259262E-3</v>
      </c>
      <c r="H71" s="61">
        <f t="shared" si="17"/>
        <v>60</v>
      </c>
      <c r="I71" s="76"/>
    </row>
    <row r="72" spans="1:9" ht="15" customHeight="1" x14ac:dyDescent="0.25">
      <c r="A72" s="61">
        <f t="shared" si="15"/>
        <v>69</v>
      </c>
      <c r="B72" s="38" t="str">
        <f t="shared" si="12"/>
        <v xml:space="preserve">DUVOID </v>
      </c>
      <c r="C72" s="38" t="str">
        <f t="shared" si="13"/>
        <v xml:space="preserve">Aaron </v>
      </c>
      <c r="D72" s="83" t="str">
        <f t="shared" si="14"/>
        <v>CM2 - DOMMARTIN</v>
      </c>
      <c r="E72" s="86">
        <v>480</v>
      </c>
      <c r="F72" s="85">
        <v>6.6087962962962966E-3</v>
      </c>
      <c r="G72" s="70">
        <f t="shared" si="16"/>
        <v>6.6087962962962966E-3</v>
      </c>
      <c r="H72" s="61">
        <f t="shared" si="17"/>
        <v>480</v>
      </c>
      <c r="I72" s="76"/>
    </row>
    <row r="73" spans="1:9" ht="15" customHeight="1" x14ac:dyDescent="0.25">
      <c r="A73" s="61">
        <f t="shared" si="15"/>
        <v>70</v>
      </c>
      <c r="B73" s="38" t="str">
        <f t="shared" si="12"/>
        <v>MORIM</v>
      </c>
      <c r="C73" s="38" t="str">
        <f t="shared" si="13"/>
        <v>Leandro</v>
      </c>
      <c r="D73" s="83" t="str">
        <f t="shared" si="14"/>
        <v>6 C</v>
      </c>
      <c r="E73" s="86">
        <v>62</v>
      </c>
      <c r="F73" s="85">
        <v>6.6666666666666671E-3</v>
      </c>
      <c r="G73" s="70">
        <f t="shared" si="16"/>
        <v>6.6666666666666671E-3</v>
      </c>
      <c r="H73" s="61">
        <f t="shared" si="17"/>
        <v>62</v>
      </c>
      <c r="I73" s="76"/>
    </row>
    <row r="74" spans="1:9" ht="15" customHeight="1" x14ac:dyDescent="0.25">
      <c r="A74" s="61">
        <f t="shared" si="15"/>
        <v>71</v>
      </c>
      <c r="B74" s="38" t="str">
        <f t="shared" si="12"/>
        <v>OUANNOUGHI</v>
      </c>
      <c r="C74" s="38" t="str">
        <f t="shared" si="13"/>
        <v>Camil</v>
      </c>
      <c r="D74" s="83" t="str">
        <f t="shared" si="14"/>
        <v>CM2 - REVILLON</v>
      </c>
      <c r="E74" s="86">
        <v>460</v>
      </c>
      <c r="F74" s="85">
        <v>6.7013888888888887E-3</v>
      </c>
      <c r="G74" s="70">
        <f t="shared" si="16"/>
        <v>6.7013888888888887E-3</v>
      </c>
      <c r="H74" s="61">
        <f t="shared" si="17"/>
        <v>460</v>
      </c>
      <c r="I74" s="76"/>
    </row>
    <row r="75" spans="1:9" ht="15" customHeight="1" x14ac:dyDescent="0.25">
      <c r="A75" s="61">
        <f t="shared" si="15"/>
        <v>72</v>
      </c>
      <c r="B75" s="38" t="e">
        <f t="shared" si="12"/>
        <v>#N/A</v>
      </c>
      <c r="C75" s="38" t="e">
        <f t="shared" si="13"/>
        <v>#N/A</v>
      </c>
      <c r="D75" s="83" t="e">
        <f t="shared" si="14"/>
        <v>#N/A</v>
      </c>
      <c r="E75" s="86"/>
      <c r="F75" s="85"/>
      <c r="G75" s="70" t="str">
        <f t="shared" si="16"/>
        <v/>
      </c>
      <c r="H75" s="61" t="str">
        <f t="shared" si="17"/>
        <v/>
      </c>
      <c r="I75" s="76"/>
    </row>
    <row r="76" spans="1:9" ht="15" customHeight="1" x14ac:dyDescent="0.25">
      <c r="A76" s="61">
        <f t="shared" si="15"/>
        <v>73</v>
      </c>
      <c r="B76" s="38" t="e">
        <f t="shared" si="12"/>
        <v>#N/A</v>
      </c>
      <c r="C76" s="38" t="e">
        <f t="shared" si="13"/>
        <v>#N/A</v>
      </c>
      <c r="D76" s="83" t="e">
        <f t="shared" si="14"/>
        <v>#N/A</v>
      </c>
      <c r="E76" s="86"/>
      <c r="F76" s="85"/>
      <c r="G76" s="70" t="str">
        <f t="shared" si="16"/>
        <v/>
      </c>
      <c r="H76" s="61" t="str">
        <f t="shared" si="17"/>
        <v/>
      </c>
      <c r="I76" s="76"/>
    </row>
    <row r="77" spans="1:9" ht="15" customHeight="1" x14ac:dyDescent="0.25">
      <c r="A77" s="61">
        <f t="shared" si="15"/>
        <v>74</v>
      </c>
      <c r="B77" s="38" t="e">
        <f t="shared" si="12"/>
        <v>#N/A</v>
      </c>
      <c r="C77" s="38" t="e">
        <f t="shared" si="13"/>
        <v>#N/A</v>
      </c>
      <c r="D77" s="83" t="e">
        <f t="shared" si="14"/>
        <v>#N/A</v>
      </c>
      <c r="E77" s="86"/>
      <c r="F77" s="85"/>
      <c r="G77" s="70" t="str">
        <f t="shared" si="16"/>
        <v/>
      </c>
      <c r="H77" s="61" t="str">
        <f t="shared" si="17"/>
        <v/>
      </c>
      <c r="I77" s="76"/>
    </row>
    <row r="78" spans="1:9" ht="15" customHeight="1" x14ac:dyDescent="0.25">
      <c r="A78" s="61">
        <f t="shared" si="15"/>
        <v>75</v>
      </c>
      <c r="B78" s="38" t="e">
        <f t="shared" si="12"/>
        <v>#N/A</v>
      </c>
      <c r="C78" s="38" t="e">
        <f t="shared" si="13"/>
        <v>#N/A</v>
      </c>
      <c r="D78" s="83" t="e">
        <f t="shared" si="14"/>
        <v>#N/A</v>
      </c>
      <c r="E78" s="72"/>
      <c r="F78" s="85"/>
      <c r="G78" s="70" t="str">
        <f t="shared" si="16"/>
        <v/>
      </c>
      <c r="H78" s="61" t="str">
        <f t="shared" si="17"/>
        <v/>
      </c>
      <c r="I78" s="76"/>
    </row>
    <row r="79" spans="1:9" ht="15" customHeight="1" x14ac:dyDescent="0.25">
      <c r="A79" s="61">
        <f t="shared" si="15"/>
        <v>76</v>
      </c>
      <c r="B79" s="38" t="e">
        <f t="shared" si="12"/>
        <v>#N/A</v>
      </c>
      <c r="C79" s="38" t="e">
        <f t="shared" si="13"/>
        <v>#N/A</v>
      </c>
      <c r="D79" s="83" t="e">
        <f t="shared" si="14"/>
        <v>#N/A</v>
      </c>
      <c r="E79" s="72"/>
      <c r="F79" s="85"/>
      <c r="G79" s="70" t="str">
        <f t="shared" si="16"/>
        <v/>
      </c>
      <c r="H79" s="61" t="str">
        <f t="shared" si="17"/>
        <v/>
      </c>
      <c r="I79" s="76"/>
    </row>
    <row r="80" spans="1:9" ht="15" customHeight="1" x14ac:dyDescent="0.25">
      <c r="A80" s="61">
        <f t="shared" si="15"/>
        <v>77</v>
      </c>
      <c r="B80" s="38" t="e">
        <f t="shared" si="12"/>
        <v>#N/A</v>
      </c>
      <c r="C80" s="38" t="e">
        <f t="shared" si="13"/>
        <v>#N/A</v>
      </c>
      <c r="D80" s="83" t="e">
        <f t="shared" si="14"/>
        <v>#N/A</v>
      </c>
      <c r="E80" s="72"/>
      <c r="F80" s="85"/>
      <c r="G80" s="70" t="str">
        <f t="shared" si="16"/>
        <v/>
      </c>
      <c r="H80" s="61" t="str">
        <f t="shared" si="17"/>
        <v/>
      </c>
      <c r="I80" s="76"/>
    </row>
    <row r="81" spans="1:9" ht="15" customHeight="1" x14ac:dyDescent="0.25">
      <c r="A81" s="61">
        <f t="shared" si="15"/>
        <v>78</v>
      </c>
      <c r="B81" s="38" t="e">
        <f t="shared" si="12"/>
        <v>#N/A</v>
      </c>
      <c r="C81" s="38" t="e">
        <f t="shared" si="13"/>
        <v>#N/A</v>
      </c>
      <c r="D81" s="83" t="e">
        <f t="shared" si="14"/>
        <v>#N/A</v>
      </c>
      <c r="E81" s="72"/>
      <c r="F81" s="85"/>
      <c r="G81" s="70" t="str">
        <f t="shared" si="16"/>
        <v/>
      </c>
      <c r="H81" s="61" t="str">
        <f t="shared" si="17"/>
        <v/>
      </c>
      <c r="I81" s="76"/>
    </row>
    <row r="82" spans="1:9" ht="15" customHeight="1" x14ac:dyDescent="0.25">
      <c r="A82" s="61">
        <f t="shared" si="15"/>
        <v>79</v>
      </c>
      <c r="B82" s="38" t="e">
        <f t="shared" si="12"/>
        <v>#N/A</v>
      </c>
      <c r="C82" s="38" t="e">
        <f t="shared" si="13"/>
        <v>#N/A</v>
      </c>
      <c r="D82" s="83" t="e">
        <f t="shared" si="14"/>
        <v>#N/A</v>
      </c>
      <c r="E82" s="72"/>
      <c r="F82" s="85"/>
      <c r="G82" s="70" t="str">
        <f t="shared" si="16"/>
        <v/>
      </c>
      <c r="H82" s="61" t="str">
        <f t="shared" si="17"/>
        <v/>
      </c>
      <c r="I82" s="76"/>
    </row>
    <row r="83" spans="1:9" ht="15" customHeight="1" x14ac:dyDescent="0.25">
      <c r="A83" s="61">
        <f t="shared" si="15"/>
        <v>80</v>
      </c>
      <c r="B83" s="38" t="e">
        <f t="shared" si="12"/>
        <v>#N/A</v>
      </c>
      <c r="C83" s="38" t="e">
        <f t="shared" si="13"/>
        <v>#N/A</v>
      </c>
      <c r="D83" s="83" t="e">
        <f t="shared" si="14"/>
        <v>#N/A</v>
      </c>
      <c r="E83" s="72"/>
      <c r="F83" s="85"/>
      <c r="G83" s="70" t="str">
        <f t="shared" si="16"/>
        <v/>
      </c>
      <c r="H83" s="61" t="str">
        <f t="shared" si="17"/>
        <v/>
      </c>
      <c r="I83" s="76"/>
    </row>
    <row r="84" spans="1:9" ht="15" customHeight="1" x14ac:dyDescent="0.25">
      <c r="A84" s="61">
        <f t="shared" si="15"/>
        <v>81</v>
      </c>
      <c r="B84" s="38" t="e">
        <f t="shared" si="12"/>
        <v>#N/A</v>
      </c>
      <c r="C84" s="38" t="e">
        <f t="shared" si="13"/>
        <v>#N/A</v>
      </c>
      <c r="D84" s="83" t="e">
        <f t="shared" si="14"/>
        <v>#N/A</v>
      </c>
      <c r="E84" s="72"/>
      <c r="F84" s="85"/>
      <c r="G84" s="70" t="str">
        <f t="shared" si="16"/>
        <v/>
      </c>
      <c r="H84" s="61" t="str">
        <f t="shared" si="17"/>
        <v/>
      </c>
      <c r="I84" s="76"/>
    </row>
    <row r="85" spans="1:9" ht="15" customHeight="1" x14ac:dyDescent="0.25">
      <c r="A85" s="61">
        <f t="shared" si="15"/>
        <v>82</v>
      </c>
      <c r="B85" s="38" t="e">
        <f t="shared" si="12"/>
        <v>#N/A</v>
      </c>
      <c r="C85" s="38" t="e">
        <f t="shared" si="13"/>
        <v>#N/A</v>
      </c>
      <c r="D85" s="83" t="e">
        <f t="shared" si="14"/>
        <v>#N/A</v>
      </c>
      <c r="E85" s="72"/>
      <c r="F85" s="85"/>
      <c r="G85" s="70" t="str">
        <f t="shared" si="16"/>
        <v/>
      </c>
      <c r="H85" s="61" t="str">
        <f t="shared" si="17"/>
        <v/>
      </c>
      <c r="I85" s="76"/>
    </row>
    <row r="86" spans="1:9" ht="15" customHeight="1" x14ac:dyDescent="0.25">
      <c r="A86" s="61">
        <f t="shared" si="15"/>
        <v>83</v>
      </c>
      <c r="B86" s="38" t="e">
        <f t="shared" si="12"/>
        <v>#N/A</v>
      </c>
      <c r="C86" s="38" t="e">
        <f t="shared" si="13"/>
        <v>#N/A</v>
      </c>
      <c r="D86" s="83" t="e">
        <f t="shared" si="14"/>
        <v>#N/A</v>
      </c>
      <c r="E86" s="72"/>
      <c r="F86" s="85"/>
      <c r="G86" s="70" t="str">
        <f t="shared" si="16"/>
        <v/>
      </c>
      <c r="H86" s="61" t="str">
        <f t="shared" si="17"/>
        <v/>
      </c>
      <c r="I86" s="76"/>
    </row>
    <row r="87" spans="1:9" ht="15" customHeight="1" x14ac:dyDescent="0.25">
      <c r="A87" s="61">
        <f t="shared" si="15"/>
        <v>84</v>
      </c>
      <c r="B87" s="38" t="e">
        <f t="shared" si="12"/>
        <v>#N/A</v>
      </c>
      <c r="C87" s="38" t="e">
        <f t="shared" si="13"/>
        <v>#N/A</v>
      </c>
      <c r="D87" s="83" t="e">
        <f t="shared" si="14"/>
        <v>#N/A</v>
      </c>
      <c r="E87" s="72"/>
      <c r="F87" s="85"/>
      <c r="G87" s="70" t="str">
        <f t="shared" si="16"/>
        <v/>
      </c>
      <c r="H87" s="61" t="str">
        <f t="shared" si="17"/>
        <v/>
      </c>
      <c r="I87" s="76"/>
    </row>
    <row r="88" spans="1:9" ht="15" customHeight="1" x14ac:dyDescent="0.25">
      <c r="A88" s="61">
        <f t="shared" si="15"/>
        <v>85</v>
      </c>
      <c r="B88" s="38" t="e">
        <f t="shared" si="12"/>
        <v>#N/A</v>
      </c>
      <c r="C88" s="38" t="e">
        <f t="shared" si="13"/>
        <v>#N/A</v>
      </c>
      <c r="D88" s="83" t="e">
        <f t="shared" si="14"/>
        <v>#N/A</v>
      </c>
      <c r="E88" s="72"/>
      <c r="F88" s="85"/>
      <c r="G88" s="70" t="str">
        <f t="shared" si="16"/>
        <v/>
      </c>
      <c r="H88" s="61" t="str">
        <f t="shared" si="17"/>
        <v/>
      </c>
      <c r="I88" s="76"/>
    </row>
    <row r="89" spans="1:9" ht="15" customHeight="1" x14ac:dyDescent="0.25">
      <c r="A89" s="61">
        <f t="shared" si="15"/>
        <v>86</v>
      </c>
      <c r="B89" s="38" t="e">
        <f t="shared" si="12"/>
        <v>#N/A</v>
      </c>
      <c r="C89" s="38" t="e">
        <f t="shared" si="13"/>
        <v>#N/A</v>
      </c>
      <c r="D89" s="83" t="e">
        <f t="shared" si="14"/>
        <v>#N/A</v>
      </c>
      <c r="E89" s="72"/>
      <c r="F89" s="85"/>
      <c r="G89" s="70" t="str">
        <f t="shared" si="16"/>
        <v/>
      </c>
      <c r="H89" s="61" t="str">
        <f t="shared" si="17"/>
        <v/>
      </c>
      <c r="I89" s="76"/>
    </row>
    <row r="90" spans="1:9" ht="15" customHeight="1" x14ac:dyDescent="0.25">
      <c r="A90" s="61">
        <f t="shared" si="15"/>
        <v>87</v>
      </c>
      <c r="B90" s="38" t="e">
        <f t="shared" si="12"/>
        <v>#N/A</v>
      </c>
      <c r="C90" s="38" t="e">
        <f t="shared" si="13"/>
        <v>#N/A</v>
      </c>
      <c r="D90" s="83" t="e">
        <f t="shared" si="14"/>
        <v>#N/A</v>
      </c>
      <c r="E90" s="72"/>
      <c r="F90" s="85"/>
      <c r="G90" s="70" t="str">
        <f t="shared" si="16"/>
        <v/>
      </c>
      <c r="H90" s="61" t="str">
        <f t="shared" si="17"/>
        <v/>
      </c>
      <c r="I90" s="76"/>
    </row>
    <row r="91" spans="1:9" ht="15" customHeight="1" x14ac:dyDescent="0.25">
      <c r="A91" s="61">
        <f t="shared" si="15"/>
        <v>88</v>
      </c>
      <c r="B91" s="38" t="e">
        <f t="shared" si="12"/>
        <v>#N/A</v>
      </c>
      <c r="C91" s="38" t="e">
        <f t="shared" si="13"/>
        <v>#N/A</v>
      </c>
      <c r="D91" s="83" t="e">
        <f t="shared" si="14"/>
        <v>#N/A</v>
      </c>
      <c r="E91" s="72"/>
      <c r="F91" s="85"/>
      <c r="G91" s="70" t="str">
        <f t="shared" si="16"/>
        <v/>
      </c>
      <c r="H91" s="61" t="str">
        <f t="shared" si="17"/>
        <v/>
      </c>
      <c r="I91" s="76"/>
    </row>
    <row r="92" spans="1:9" ht="15" customHeight="1" x14ac:dyDescent="0.25">
      <c r="A92" s="61">
        <f t="shared" si="15"/>
        <v>89</v>
      </c>
      <c r="B92" s="38" t="e">
        <f t="shared" si="12"/>
        <v>#N/A</v>
      </c>
      <c r="C92" s="38" t="e">
        <f t="shared" si="13"/>
        <v>#N/A</v>
      </c>
      <c r="D92" s="83" t="e">
        <f t="shared" si="14"/>
        <v>#N/A</v>
      </c>
      <c r="E92" s="72"/>
      <c r="F92" s="85"/>
      <c r="G92" s="70" t="str">
        <f t="shared" si="16"/>
        <v/>
      </c>
      <c r="H92" s="61" t="str">
        <f t="shared" si="17"/>
        <v/>
      </c>
      <c r="I92" s="76"/>
    </row>
    <row r="93" spans="1:9" ht="15" customHeight="1" x14ac:dyDescent="0.25">
      <c r="A93" s="61">
        <f t="shared" si="15"/>
        <v>90</v>
      </c>
      <c r="B93" s="38" t="e">
        <f t="shared" si="12"/>
        <v>#N/A</v>
      </c>
      <c r="C93" s="38" t="e">
        <f t="shared" si="13"/>
        <v>#N/A</v>
      </c>
      <c r="D93" s="83" t="e">
        <f t="shared" si="14"/>
        <v>#N/A</v>
      </c>
      <c r="E93" s="72"/>
      <c r="F93" s="85"/>
      <c r="G93" s="70" t="str">
        <f t="shared" si="16"/>
        <v/>
      </c>
      <c r="H93" s="61" t="str">
        <f t="shared" si="17"/>
        <v/>
      </c>
      <c r="I93" s="76"/>
    </row>
    <row r="94" spans="1:9" ht="15" customHeight="1" x14ac:dyDescent="0.25">
      <c r="A94" s="61">
        <f t="shared" si="15"/>
        <v>91</v>
      </c>
      <c r="B94" s="38" t="e">
        <f t="shared" si="12"/>
        <v>#N/A</v>
      </c>
      <c r="C94" s="38" t="e">
        <f t="shared" si="13"/>
        <v>#N/A</v>
      </c>
      <c r="D94" s="83" t="e">
        <f t="shared" si="14"/>
        <v>#N/A</v>
      </c>
      <c r="E94" s="72"/>
      <c r="F94" s="85"/>
      <c r="G94" s="70" t="str">
        <f t="shared" si="16"/>
        <v/>
      </c>
      <c r="H94" s="61" t="str">
        <f t="shared" si="17"/>
        <v/>
      </c>
      <c r="I94" s="76"/>
    </row>
    <row r="95" spans="1:9" ht="15" customHeight="1" x14ac:dyDescent="0.25">
      <c r="A95" s="61">
        <f t="shared" si="15"/>
        <v>92</v>
      </c>
      <c r="B95" s="38" t="e">
        <f t="shared" si="12"/>
        <v>#N/A</v>
      </c>
      <c r="C95" s="38" t="e">
        <f t="shared" si="13"/>
        <v>#N/A</v>
      </c>
      <c r="D95" s="83" t="e">
        <f t="shared" si="14"/>
        <v>#N/A</v>
      </c>
      <c r="E95" s="72"/>
      <c r="F95" s="85"/>
      <c r="G95" s="70" t="str">
        <f t="shared" si="16"/>
        <v/>
      </c>
      <c r="H95" s="61" t="str">
        <f t="shared" si="17"/>
        <v/>
      </c>
      <c r="I95" s="76"/>
    </row>
    <row r="96" spans="1:9" ht="15" customHeight="1" x14ac:dyDescent="0.25">
      <c r="A96" s="61">
        <f t="shared" si="15"/>
        <v>93</v>
      </c>
      <c r="B96" s="38" t="e">
        <f t="shared" si="12"/>
        <v>#N/A</v>
      </c>
      <c r="C96" s="38" t="e">
        <f t="shared" si="13"/>
        <v>#N/A</v>
      </c>
      <c r="D96" s="83" t="e">
        <f t="shared" si="14"/>
        <v>#N/A</v>
      </c>
      <c r="E96" s="72"/>
      <c r="F96" s="85"/>
      <c r="G96" s="70" t="str">
        <f t="shared" si="16"/>
        <v/>
      </c>
      <c r="H96" s="61" t="str">
        <f t="shared" si="17"/>
        <v/>
      </c>
      <c r="I96" s="76"/>
    </row>
    <row r="97" spans="1:9" ht="15" customHeight="1" x14ac:dyDescent="0.25">
      <c r="A97" s="61">
        <f t="shared" si="15"/>
        <v>94</v>
      </c>
      <c r="B97" s="38" t="e">
        <f t="shared" si="12"/>
        <v>#N/A</v>
      </c>
      <c r="C97" s="38" t="e">
        <f t="shared" si="13"/>
        <v>#N/A</v>
      </c>
      <c r="D97" s="83" t="e">
        <f t="shared" si="14"/>
        <v>#N/A</v>
      </c>
      <c r="E97" s="72"/>
      <c r="F97" s="85"/>
      <c r="G97" s="70" t="str">
        <f t="shared" si="16"/>
        <v/>
      </c>
      <c r="H97" s="61" t="str">
        <f t="shared" si="17"/>
        <v/>
      </c>
      <c r="I97" s="76"/>
    </row>
    <row r="98" spans="1:9" ht="15" customHeight="1" x14ac:dyDescent="0.25">
      <c r="A98" s="61">
        <f t="shared" si="15"/>
        <v>95</v>
      </c>
      <c r="B98" s="38" t="e">
        <f t="shared" si="12"/>
        <v>#N/A</v>
      </c>
      <c r="C98" s="38" t="e">
        <f t="shared" si="13"/>
        <v>#N/A</v>
      </c>
      <c r="D98" s="83" t="e">
        <f t="shared" si="14"/>
        <v>#N/A</v>
      </c>
      <c r="E98" s="72"/>
      <c r="F98" s="85"/>
      <c r="G98" s="70" t="str">
        <f t="shared" si="16"/>
        <v/>
      </c>
      <c r="H98" s="61" t="str">
        <f t="shared" si="17"/>
        <v/>
      </c>
      <c r="I98" s="76"/>
    </row>
    <row r="99" spans="1:9" ht="15" customHeight="1" x14ac:dyDescent="0.25">
      <c r="A99" s="61">
        <f t="shared" si="15"/>
        <v>96</v>
      </c>
      <c r="B99" s="38" t="e">
        <f t="shared" si="12"/>
        <v>#N/A</v>
      </c>
      <c r="C99" s="38" t="e">
        <f t="shared" si="13"/>
        <v>#N/A</v>
      </c>
      <c r="D99" s="83" t="e">
        <f t="shared" si="14"/>
        <v>#N/A</v>
      </c>
      <c r="E99" s="72"/>
      <c r="F99" s="85"/>
      <c r="G99" s="70" t="str">
        <f t="shared" si="16"/>
        <v/>
      </c>
      <c r="H99" s="61" t="str">
        <f t="shared" si="17"/>
        <v/>
      </c>
      <c r="I99" s="76"/>
    </row>
    <row r="100" spans="1:9" ht="15" customHeight="1" x14ac:dyDescent="0.25">
      <c r="A100" s="61">
        <f t="shared" si="15"/>
        <v>97</v>
      </c>
      <c r="B100" s="38" t="e">
        <f t="shared" si="12"/>
        <v>#N/A</v>
      </c>
      <c r="C100" s="38" t="e">
        <f t="shared" si="13"/>
        <v>#N/A</v>
      </c>
      <c r="D100" s="83" t="e">
        <f t="shared" ref="D100:D104" si="18">VLOOKUP(E100,Dossard,5)</f>
        <v>#N/A</v>
      </c>
      <c r="E100" s="72"/>
      <c r="F100" s="73"/>
      <c r="G100" s="70" t="str">
        <f t="shared" si="16"/>
        <v/>
      </c>
      <c r="H100" s="61" t="str">
        <f t="shared" si="17"/>
        <v/>
      </c>
      <c r="I100" s="76"/>
    </row>
    <row r="101" spans="1:9" ht="15" customHeight="1" x14ac:dyDescent="0.25">
      <c r="A101" s="61">
        <f t="shared" si="15"/>
        <v>98</v>
      </c>
      <c r="B101" s="38" t="e">
        <f t="shared" si="12"/>
        <v>#N/A</v>
      </c>
      <c r="C101" s="38" t="e">
        <f t="shared" si="13"/>
        <v>#N/A</v>
      </c>
      <c r="D101" s="83" t="e">
        <f t="shared" si="18"/>
        <v>#N/A</v>
      </c>
      <c r="E101" s="72"/>
      <c r="F101" s="73"/>
      <c r="G101" s="70" t="str">
        <f t="shared" ref="G101:G104" si="19">IF(F101="","",IF(F101&gt;=F100,IF(H101=E101,F101/VLOOKUP(E101,Dossard,6),"nc"),"erreur tps"))</f>
        <v/>
      </c>
      <c r="H101" s="61" t="str">
        <f t="shared" si="17"/>
        <v/>
      </c>
      <c r="I101" s="76"/>
    </row>
    <row r="102" spans="1:9" ht="15" customHeight="1" x14ac:dyDescent="0.25">
      <c r="A102" s="61">
        <f t="shared" si="15"/>
        <v>99</v>
      </c>
      <c r="B102" s="38" t="e">
        <f t="shared" si="12"/>
        <v>#N/A</v>
      </c>
      <c r="C102" s="38" t="e">
        <f t="shared" si="13"/>
        <v>#N/A</v>
      </c>
      <c r="D102" s="83" t="e">
        <f t="shared" si="18"/>
        <v>#N/A</v>
      </c>
      <c r="E102" s="72"/>
      <c r="F102" s="73"/>
      <c r="G102" s="70" t="str">
        <f t="shared" si="19"/>
        <v/>
      </c>
      <c r="H102" s="61" t="str">
        <f t="shared" si="17"/>
        <v/>
      </c>
      <c r="I102" s="76"/>
    </row>
    <row r="103" spans="1:9" ht="15" customHeight="1" x14ac:dyDescent="0.25">
      <c r="A103" s="61">
        <f t="shared" si="15"/>
        <v>100</v>
      </c>
      <c r="B103" s="38" t="e">
        <f t="shared" si="12"/>
        <v>#N/A</v>
      </c>
      <c r="C103" s="38" t="e">
        <f t="shared" si="13"/>
        <v>#N/A</v>
      </c>
      <c r="D103" s="83" t="e">
        <f t="shared" si="18"/>
        <v>#N/A</v>
      </c>
      <c r="E103" s="72"/>
      <c r="F103" s="73"/>
      <c r="G103" s="70" t="str">
        <f t="shared" si="19"/>
        <v/>
      </c>
      <c r="H103" s="61" t="str">
        <f t="shared" si="17"/>
        <v/>
      </c>
      <c r="I103" s="76"/>
    </row>
    <row r="104" spans="1:9" ht="15" customHeight="1" x14ac:dyDescent="0.25">
      <c r="A104" s="61">
        <f t="shared" si="15"/>
        <v>101</v>
      </c>
      <c r="B104" s="38" t="e">
        <f t="shared" si="12"/>
        <v>#N/A</v>
      </c>
      <c r="C104" s="38" t="e">
        <f t="shared" si="13"/>
        <v>#N/A</v>
      </c>
      <c r="D104" s="83" t="e">
        <f t="shared" si="18"/>
        <v>#N/A</v>
      </c>
      <c r="E104" s="72"/>
      <c r="F104" s="73"/>
      <c r="G104" s="70" t="str">
        <f t="shared" si="19"/>
        <v/>
      </c>
      <c r="H104" s="61" t="str">
        <f t="shared" si="17"/>
        <v/>
      </c>
    </row>
    <row r="105" spans="1:9" ht="15" customHeight="1" x14ac:dyDescent="0.25">
      <c r="D105" s="45"/>
      <c r="E105" s="45"/>
      <c r="G105" s="74"/>
    </row>
    <row r="106" spans="1:9" ht="15" customHeight="1" x14ac:dyDescent="0.25">
      <c r="D106" s="45"/>
      <c r="E106" s="45"/>
    </row>
    <row r="107" spans="1:9" ht="15" customHeight="1" x14ac:dyDescent="0.25">
      <c r="D107" s="45"/>
      <c r="E107" s="45"/>
    </row>
    <row r="108" spans="1:9" ht="15" customHeight="1" x14ac:dyDescent="0.25">
      <c r="D108" s="45"/>
      <c r="E108" s="45"/>
    </row>
    <row r="109" spans="1:9" ht="15" customHeight="1" x14ac:dyDescent="0.25">
      <c r="D109" s="45"/>
      <c r="E109" s="45"/>
    </row>
  </sheetData>
  <mergeCells count="2">
    <mergeCell ref="A1:B1"/>
    <mergeCell ref="C1:E1"/>
  </mergeCells>
  <conditionalFormatting sqref="H4:H104">
    <cfRule type="cellIs" dxfId="6" priority="2" operator="equal">
      <formula>"inconnu"</formula>
    </cfRule>
  </conditionalFormatting>
  <printOptions horizontalCentered="1" verticalCentered="1"/>
  <pageMargins left="0.78749999999999998" right="0.78749999999999998" top="0.98402777777777795" bottom="0.59027777777777801" header="0.511811023622047" footer="0.511811023622047"/>
  <pageSetup paperSize="9" scale="86" fitToHeight="0" orientation="portrait" horizontalDpi="300" verticalDpi="300" r:id="rId1"/>
  <rowBreaks count="2" manualBreakCount="2">
    <brk id="46" max="16383" man="1"/>
    <brk id="9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topLeftCell="A19" zoomScaleNormal="100" workbookViewId="0">
      <selection sqref="A1:G45"/>
    </sheetView>
  </sheetViews>
  <sheetFormatPr baseColWidth="10" defaultColWidth="11.44140625" defaultRowHeight="15" customHeight="1" x14ac:dyDescent="0.25"/>
  <cols>
    <col min="1" max="1" width="7.109375" style="43" customWidth="1"/>
    <col min="2" max="2" width="19" style="1" customWidth="1"/>
    <col min="3" max="3" width="15.33203125" style="44" customWidth="1"/>
    <col min="4" max="4" width="11.5546875" style="1" customWidth="1"/>
    <col min="5" max="5" width="12.109375" style="1" customWidth="1"/>
    <col min="6" max="6" width="10" style="45" customWidth="1"/>
    <col min="7" max="7" width="9.6640625" style="45" customWidth="1"/>
    <col min="8" max="8" width="14.33203125" style="35" customWidth="1"/>
    <col min="9" max="11" width="6.6640625" customWidth="1"/>
  </cols>
  <sheetData>
    <row r="1" spans="1:23" ht="47.25" customHeight="1" x14ac:dyDescent="0.25">
      <c r="A1" s="104">
        <v>3</v>
      </c>
      <c r="B1" s="104"/>
      <c r="C1" s="105" t="s">
        <v>588</v>
      </c>
      <c r="D1" s="105"/>
      <c r="E1" s="105"/>
      <c r="F1" s="46"/>
      <c r="G1" s="46" t="s">
        <v>583</v>
      </c>
    </row>
    <row r="3" spans="1:23" s="51" customFormat="1" ht="22.5" customHeight="1" x14ac:dyDescent="0.25">
      <c r="A3" s="49" t="s">
        <v>584</v>
      </c>
      <c r="B3" s="49" t="s">
        <v>1</v>
      </c>
      <c r="C3" s="49" t="s">
        <v>2</v>
      </c>
      <c r="D3" s="49" t="s">
        <v>4</v>
      </c>
      <c r="E3" s="49" t="s">
        <v>0</v>
      </c>
      <c r="F3" s="49" t="s">
        <v>10</v>
      </c>
      <c r="G3" s="87" t="s">
        <v>585</v>
      </c>
      <c r="H3" s="88" t="s">
        <v>586</v>
      </c>
      <c r="W3" s="52"/>
    </row>
    <row r="4" spans="1:23" s="59" customFormat="1" ht="15" customHeight="1" x14ac:dyDescent="0.25">
      <c r="A4" s="53">
        <v>1</v>
      </c>
      <c r="B4" s="54" t="str">
        <f t="shared" ref="B4:B35" si="0">VLOOKUP(E4,Dossard,2)</f>
        <v>FONDERFLICK</v>
      </c>
      <c r="C4" s="55" t="str">
        <f t="shared" ref="C4:C35" si="1">VLOOKUP(E4,Dossard,3)</f>
        <v>Louise</v>
      </c>
      <c r="D4" s="54" t="str">
        <f t="shared" ref="D4:D35" si="2">VLOOKUP(E4,Dossard,5)</f>
        <v>5 A</v>
      </c>
      <c r="E4" s="54">
        <v>96</v>
      </c>
      <c r="F4" s="56">
        <v>3.7384259259259263E-3</v>
      </c>
      <c r="G4" s="57">
        <f t="shared" ref="G4:G35" si="3">IF(F4="","",F4/VLOOKUP(E4,Dossard,6))</f>
        <v>3.7384259259259263E-3</v>
      </c>
      <c r="H4" s="89">
        <f t="shared" ref="H4:H35" si="4">IF(E4="","",IF(OR(E4&gt;dernier,E4&lt;premier),"inconnu",IF(VLOOKUP(E4,edition,7)=3,E4,"Erreur Course")))</f>
        <v>96</v>
      </c>
      <c r="I4" s="76"/>
      <c r="W4" s="60"/>
    </row>
    <row r="5" spans="1:23" ht="19.5" customHeight="1" x14ac:dyDescent="0.25">
      <c r="A5" s="61">
        <f t="shared" ref="A5:A36" si="5">IF(OR(H5="inconnu",H5="déjà saisi",IF(F5="","FAUX",F5=F4)),A4,A4+1)</f>
        <v>2</v>
      </c>
      <c r="B5" s="61" t="str">
        <f t="shared" si="0"/>
        <v>FEIVET</v>
      </c>
      <c r="C5" s="62" t="str">
        <f t="shared" si="1"/>
        <v>Candice</v>
      </c>
      <c r="D5" s="61" t="str">
        <f t="shared" si="2"/>
        <v>5 D</v>
      </c>
      <c r="E5" s="61">
        <v>170</v>
      </c>
      <c r="F5" s="63">
        <v>3.7615740740740739E-3</v>
      </c>
      <c r="G5" s="64">
        <f t="shared" si="3"/>
        <v>3.7615740740740739E-3</v>
      </c>
      <c r="H5" s="65">
        <f t="shared" si="4"/>
        <v>170</v>
      </c>
      <c r="I5" s="76"/>
    </row>
    <row r="6" spans="1:23" ht="19.5" customHeight="1" x14ac:dyDescent="0.25">
      <c r="A6" s="61">
        <f t="shared" si="5"/>
        <v>3</v>
      </c>
      <c r="B6" s="65" t="str">
        <f t="shared" si="0"/>
        <v>HADJAHMED</v>
      </c>
      <c r="C6" s="66" t="str">
        <f t="shared" si="1"/>
        <v>Sawsen</v>
      </c>
      <c r="D6" s="65" t="str">
        <f t="shared" si="2"/>
        <v>5 B</v>
      </c>
      <c r="E6" s="65">
        <v>126</v>
      </c>
      <c r="F6" s="67">
        <v>3.7847222222222223E-3</v>
      </c>
      <c r="G6" s="68">
        <f t="shared" si="3"/>
        <v>3.7847222222222223E-3</v>
      </c>
      <c r="H6" s="65">
        <f t="shared" si="4"/>
        <v>126</v>
      </c>
      <c r="I6" s="76"/>
    </row>
    <row r="7" spans="1:23" ht="19.5" customHeight="1" x14ac:dyDescent="0.25">
      <c r="A7" s="61">
        <f t="shared" si="5"/>
        <v>4</v>
      </c>
      <c r="B7" s="18" t="str">
        <f t="shared" si="0"/>
        <v>DIDIER</v>
      </c>
      <c r="C7" s="69" t="str">
        <f t="shared" si="1"/>
        <v>Olive</v>
      </c>
      <c r="D7" s="28" t="str">
        <f t="shared" si="2"/>
        <v>5 B</v>
      </c>
      <c r="E7" s="18">
        <v>123</v>
      </c>
      <c r="F7" s="23">
        <v>3.8310185185185183E-3</v>
      </c>
      <c r="G7" s="70">
        <f t="shared" si="3"/>
        <v>3.8310185185185183E-3</v>
      </c>
      <c r="H7" s="65">
        <f t="shared" si="4"/>
        <v>123</v>
      </c>
      <c r="I7" s="76"/>
    </row>
    <row r="8" spans="1:23" ht="15" customHeight="1" x14ac:dyDescent="0.25">
      <c r="A8" s="61">
        <f t="shared" si="5"/>
        <v>5</v>
      </c>
      <c r="B8" s="18" t="str">
        <f t="shared" si="0"/>
        <v>LOUP</v>
      </c>
      <c r="C8" s="69" t="str">
        <f t="shared" si="1"/>
        <v>Maxine</v>
      </c>
      <c r="D8" s="28" t="str">
        <f t="shared" si="2"/>
        <v>5 C</v>
      </c>
      <c r="E8" s="18">
        <v>149</v>
      </c>
      <c r="F8" s="23">
        <v>3.8425925925925923E-3</v>
      </c>
      <c r="G8" s="70">
        <f t="shared" si="3"/>
        <v>3.8425925925925923E-3</v>
      </c>
      <c r="H8" s="65">
        <f t="shared" si="4"/>
        <v>149</v>
      </c>
      <c r="I8" s="76"/>
    </row>
    <row r="9" spans="1:23" ht="15" customHeight="1" x14ac:dyDescent="0.25">
      <c r="A9" s="61">
        <f t="shared" si="5"/>
        <v>6</v>
      </c>
      <c r="B9" s="18" t="str">
        <f t="shared" si="0"/>
        <v>BONTEMS</v>
      </c>
      <c r="C9" s="69" t="str">
        <f t="shared" si="1"/>
        <v>Lucile</v>
      </c>
      <c r="D9" s="28" t="str">
        <f t="shared" si="2"/>
        <v>5 B</v>
      </c>
      <c r="E9" s="18">
        <v>116</v>
      </c>
      <c r="F9" s="23">
        <v>3.9120370370370368E-3</v>
      </c>
      <c r="G9" s="70">
        <f t="shared" si="3"/>
        <v>3.9120370370370368E-3</v>
      </c>
      <c r="H9" s="65">
        <f t="shared" si="4"/>
        <v>116</v>
      </c>
      <c r="I9" s="76"/>
    </row>
    <row r="10" spans="1:23" ht="15" customHeight="1" x14ac:dyDescent="0.25">
      <c r="A10" s="61">
        <f t="shared" si="5"/>
        <v>7</v>
      </c>
      <c r="B10" s="18" t="str">
        <f t="shared" si="0"/>
        <v>BAUER</v>
      </c>
      <c r="C10" s="69" t="str">
        <f t="shared" si="1"/>
        <v>Anna</v>
      </c>
      <c r="D10" s="28" t="str">
        <f t="shared" si="2"/>
        <v>5 A</v>
      </c>
      <c r="E10" s="18">
        <v>91</v>
      </c>
      <c r="F10" s="23">
        <v>4.0393518518518521E-3</v>
      </c>
      <c r="G10" s="70">
        <f t="shared" si="3"/>
        <v>4.0393518518518521E-3</v>
      </c>
      <c r="H10" s="65">
        <f t="shared" si="4"/>
        <v>91</v>
      </c>
      <c r="I10" s="76"/>
    </row>
    <row r="11" spans="1:23" ht="15" customHeight="1" x14ac:dyDescent="0.25">
      <c r="A11" s="61">
        <f t="shared" si="5"/>
        <v>8</v>
      </c>
      <c r="B11" s="18" t="str">
        <f t="shared" si="0"/>
        <v>CHARQANE</v>
      </c>
      <c r="C11" s="69" t="str">
        <f t="shared" si="1"/>
        <v>Basma</v>
      </c>
      <c r="D11" s="28" t="str">
        <f t="shared" si="2"/>
        <v>5 D</v>
      </c>
      <c r="E11" s="18">
        <v>166</v>
      </c>
      <c r="F11" s="23">
        <v>4.2245370370370371E-3</v>
      </c>
      <c r="G11" s="70">
        <f t="shared" si="3"/>
        <v>4.2245370370370371E-3</v>
      </c>
      <c r="H11" s="65">
        <f t="shared" si="4"/>
        <v>166</v>
      </c>
      <c r="I11" s="76"/>
    </row>
    <row r="12" spans="1:23" ht="15" customHeight="1" x14ac:dyDescent="0.25">
      <c r="A12" s="61">
        <f t="shared" si="5"/>
        <v>9</v>
      </c>
      <c r="B12" s="18" t="str">
        <f t="shared" si="0"/>
        <v>VOIRIN</v>
      </c>
      <c r="C12" s="69" t="str">
        <f t="shared" si="1"/>
        <v>Emeline</v>
      </c>
      <c r="D12" s="28" t="str">
        <f t="shared" si="2"/>
        <v>5 C</v>
      </c>
      <c r="E12" s="18">
        <v>159</v>
      </c>
      <c r="F12" s="23">
        <v>4.3055555555555555E-3</v>
      </c>
      <c r="G12" s="70">
        <f t="shared" si="3"/>
        <v>4.3055555555555555E-3</v>
      </c>
      <c r="H12" s="65">
        <f t="shared" si="4"/>
        <v>159</v>
      </c>
      <c r="I12" s="76"/>
    </row>
    <row r="13" spans="1:23" ht="15" customHeight="1" x14ac:dyDescent="0.25">
      <c r="A13" s="61">
        <f t="shared" si="5"/>
        <v>10</v>
      </c>
      <c r="B13" s="18" t="str">
        <f t="shared" si="0"/>
        <v>NOMINE</v>
      </c>
      <c r="C13" s="69" t="str">
        <f t="shared" si="1"/>
        <v>Marie</v>
      </c>
      <c r="D13" s="28" t="str">
        <f t="shared" si="2"/>
        <v>5 E</v>
      </c>
      <c r="E13" s="18">
        <v>198</v>
      </c>
      <c r="F13" s="23">
        <v>4.3518518518518515E-3</v>
      </c>
      <c r="G13" s="70">
        <f t="shared" si="3"/>
        <v>4.3518518518518515E-3</v>
      </c>
      <c r="H13" s="65">
        <f t="shared" si="4"/>
        <v>198</v>
      </c>
      <c r="I13" s="76"/>
    </row>
    <row r="14" spans="1:23" ht="15" customHeight="1" x14ac:dyDescent="0.25">
      <c r="A14" s="61">
        <f t="shared" si="5"/>
        <v>11</v>
      </c>
      <c r="B14" s="18" t="str">
        <f t="shared" si="0"/>
        <v>NURDIN</v>
      </c>
      <c r="C14" s="69" t="str">
        <f t="shared" si="1"/>
        <v>Clémence</v>
      </c>
      <c r="D14" s="28" t="str">
        <f t="shared" si="2"/>
        <v>5 C</v>
      </c>
      <c r="E14" s="18">
        <v>151</v>
      </c>
      <c r="F14" s="23">
        <v>4.386574074074074E-3</v>
      </c>
      <c r="G14" s="70">
        <f t="shared" si="3"/>
        <v>4.386574074074074E-3</v>
      </c>
      <c r="H14" s="65">
        <f t="shared" si="4"/>
        <v>151</v>
      </c>
      <c r="I14" s="76"/>
    </row>
    <row r="15" spans="1:23" ht="15" customHeight="1" x14ac:dyDescent="0.25">
      <c r="A15" s="61">
        <f t="shared" si="5"/>
        <v>12</v>
      </c>
      <c r="B15" s="18" t="str">
        <f t="shared" si="0"/>
        <v>GRAFF</v>
      </c>
      <c r="C15" s="69" t="str">
        <f t="shared" si="1"/>
        <v>Camille</v>
      </c>
      <c r="D15" s="28" t="str">
        <f t="shared" si="2"/>
        <v>5 A</v>
      </c>
      <c r="E15" s="18">
        <v>99</v>
      </c>
      <c r="F15" s="23">
        <v>4.4675925925925933E-3</v>
      </c>
      <c r="G15" s="70">
        <f t="shared" si="3"/>
        <v>4.4675925925925933E-3</v>
      </c>
      <c r="H15" s="65">
        <f t="shared" si="4"/>
        <v>99</v>
      </c>
      <c r="I15" s="76"/>
    </row>
    <row r="16" spans="1:23" ht="15" customHeight="1" x14ac:dyDescent="0.25">
      <c r="A16" s="61">
        <f t="shared" si="5"/>
        <v>13</v>
      </c>
      <c r="B16" s="18" t="str">
        <f t="shared" si="0"/>
        <v>AGIRANEZA</v>
      </c>
      <c r="C16" s="69" t="str">
        <f t="shared" si="1"/>
        <v>Joy Life</v>
      </c>
      <c r="D16" s="28" t="str">
        <f t="shared" si="2"/>
        <v>5 C</v>
      </c>
      <c r="E16" s="18">
        <v>136</v>
      </c>
      <c r="F16" s="23">
        <v>4.5023148148148149E-3</v>
      </c>
      <c r="G16" s="70">
        <f t="shared" si="3"/>
        <v>4.5023148148148149E-3</v>
      </c>
      <c r="H16" s="65">
        <f t="shared" si="4"/>
        <v>136</v>
      </c>
      <c r="I16" s="76"/>
    </row>
    <row r="17" spans="1:9" ht="15" customHeight="1" x14ac:dyDescent="0.25">
      <c r="A17" s="61">
        <f t="shared" si="5"/>
        <v>14</v>
      </c>
      <c r="B17" s="18" t="str">
        <f t="shared" si="0"/>
        <v>CAUSERET</v>
      </c>
      <c r="C17" s="69" t="str">
        <f t="shared" si="1"/>
        <v>Kiara</v>
      </c>
      <c r="D17" s="28" t="str">
        <f t="shared" si="2"/>
        <v>5 C</v>
      </c>
      <c r="E17" s="18">
        <v>140</v>
      </c>
      <c r="F17" s="23">
        <v>4.6412037037037038E-3</v>
      </c>
      <c r="G17" s="70">
        <f t="shared" si="3"/>
        <v>4.6412037037037038E-3</v>
      </c>
      <c r="H17" s="65">
        <f t="shared" si="4"/>
        <v>140</v>
      </c>
      <c r="I17" s="76"/>
    </row>
    <row r="18" spans="1:9" ht="15" customHeight="1" x14ac:dyDescent="0.25">
      <c r="A18" s="61">
        <f t="shared" si="5"/>
        <v>15</v>
      </c>
      <c r="B18" s="18" t="str">
        <f t="shared" si="0"/>
        <v>HUMBERT</v>
      </c>
      <c r="C18" s="69" t="str">
        <f t="shared" si="1"/>
        <v>Kaëlys</v>
      </c>
      <c r="D18" s="28" t="str">
        <f t="shared" si="2"/>
        <v>5 B</v>
      </c>
      <c r="E18" s="18">
        <v>127</v>
      </c>
      <c r="F18" s="23">
        <v>4.7222222222222223E-3</v>
      </c>
      <c r="G18" s="70">
        <f t="shared" si="3"/>
        <v>4.7222222222222223E-3</v>
      </c>
      <c r="H18" s="65">
        <f t="shared" si="4"/>
        <v>127</v>
      </c>
      <c r="I18" s="76"/>
    </row>
    <row r="19" spans="1:9" ht="15" customHeight="1" x14ac:dyDescent="0.25">
      <c r="A19" s="61">
        <f t="shared" si="5"/>
        <v>16</v>
      </c>
      <c r="B19" s="18" t="str">
        <f t="shared" si="0"/>
        <v>SILLARI</v>
      </c>
      <c r="C19" s="69" t="str">
        <f t="shared" si="1"/>
        <v>Naomi</v>
      </c>
      <c r="D19" s="28" t="str">
        <f t="shared" si="2"/>
        <v>5 A</v>
      </c>
      <c r="E19" s="18">
        <v>107</v>
      </c>
      <c r="F19" s="23">
        <v>4.7685185185185183E-3</v>
      </c>
      <c r="G19" s="70">
        <f t="shared" si="3"/>
        <v>4.7685185185185183E-3</v>
      </c>
      <c r="H19" s="65">
        <f t="shared" si="4"/>
        <v>107</v>
      </c>
      <c r="I19" s="76"/>
    </row>
    <row r="20" spans="1:9" ht="15" customHeight="1" x14ac:dyDescent="0.25">
      <c r="A20" s="61">
        <f t="shared" si="5"/>
        <v>17</v>
      </c>
      <c r="B20" s="38" t="str">
        <f t="shared" si="0"/>
        <v>SCHUBNEL</v>
      </c>
      <c r="C20" s="71" t="str">
        <f t="shared" si="1"/>
        <v>Valentine</v>
      </c>
      <c r="D20" s="28" t="str">
        <f t="shared" si="2"/>
        <v>5 A</v>
      </c>
      <c r="E20" s="18">
        <v>105</v>
      </c>
      <c r="F20" s="84">
        <v>4.8263888888888887E-3</v>
      </c>
      <c r="G20" s="70">
        <f t="shared" si="3"/>
        <v>4.8263888888888887E-3</v>
      </c>
      <c r="H20" s="65">
        <f t="shared" si="4"/>
        <v>105</v>
      </c>
      <c r="I20" s="76"/>
    </row>
    <row r="21" spans="1:9" ht="15" customHeight="1" x14ac:dyDescent="0.25">
      <c r="A21" s="61">
        <f t="shared" si="5"/>
        <v>18</v>
      </c>
      <c r="B21" s="38" t="str">
        <f t="shared" si="0"/>
        <v>VOINSON</v>
      </c>
      <c r="C21" s="71" t="str">
        <f t="shared" si="1"/>
        <v>Andréa</v>
      </c>
      <c r="D21" s="28" t="str">
        <f t="shared" si="2"/>
        <v>5 C</v>
      </c>
      <c r="E21" s="18">
        <v>158</v>
      </c>
      <c r="F21" s="84">
        <v>4.9074074074074072E-3</v>
      </c>
      <c r="G21" s="70">
        <f t="shared" si="3"/>
        <v>4.9074074074074072E-3</v>
      </c>
      <c r="H21" s="65">
        <f t="shared" si="4"/>
        <v>158</v>
      </c>
      <c r="I21" s="76"/>
    </row>
    <row r="22" spans="1:9" ht="15" customHeight="1" x14ac:dyDescent="0.25">
      <c r="A22" s="61">
        <f t="shared" si="5"/>
        <v>19</v>
      </c>
      <c r="B22" s="38" t="str">
        <f t="shared" si="0"/>
        <v>MARTIN</v>
      </c>
      <c r="C22" s="71" t="str">
        <f t="shared" si="1"/>
        <v>Emma</v>
      </c>
      <c r="D22" s="28" t="str">
        <f t="shared" si="2"/>
        <v>5 B</v>
      </c>
      <c r="E22" s="18">
        <v>132</v>
      </c>
      <c r="F22" s="84">
        <v>4.9189814814814816E-3</v>
      </c>
      <c r="G22" s="70">
        <f t="shared" si="3"/>
        <v>4.9189814814814816E-3</v>
      </c>
      <c r="H22" s="65">
        <f t="shared" si="4"/>
        <v>132</v>
      </c>
      <c r="I22" s="76"/>
    </row>
    <row r="23" spans="1:9" ht="15" customHeight="1" x14ac:dyDescent="0.25">
      <c r="A23" s="61">
        <f t="shared" si="5"/>
        <v>20</v>
      </c>
      <c r="B23" s="38" t="str">
        <f t="shared" si="0"/>
        <v>DEMANGE</v>
      </c>
      <c r="C23" s="71" t="str">
        <f t="shared" si="1"/>
        <v>Léane</v>
      </c>
      <c r="D23" s="28" t="str">
        <f t="shared" si="2"/>
        <v>5 C</v>
      </c>
      <c r="E23" s="18">
        <v>143</v>
      </c>
      <c r="F23" s="84">
        <v>4.9537037037037041E-3</v>
      </c>
      <c r="G23" s="70">
        <f t="shared" si="3"/>
        <v>4.9537037037037041E-3</v>
      </c>
      <c r="H23" s="65">
        <f t="shared" si="4"/>
        <v>143</v>
      </c>
      <c r="I23" s="76"/>
    </row>
    <row r="24" spans="1:9" ht="15" customHeight="1" x14ac:dyDescent="0.25">
      <c r="A24" s="61">
        <f t="shared" si="5"/>
        <v>21</v>
      </c>
      <c r="B24" s="38" t="str">
        <f t="shared" si="0"/>
        <v>GIBIER</v>
      </c>
      <c r="C24" s="71" t="str">
        <f t="shared" si="1"/>
        <v>Maeva</v>
      </c>
      <c r="D24" s="28" t="str">
        <f t="shared" si="2"/>
        <v>5 E</v>
      </c>
      <c r="E24" s="18">
        <v>190</v>
      </c>
      <c r="F24" s="84">
        <v>4.9884259259259265E-3</v>
      </c>
      <c r="G24" s="70">
        <f t="shared" si="3"/>
        <v>4.9884259259259265E-3</v>
      </c>
      <c r="H24" s="65">
        <f t="shared" si="4"/>
        <v>190</v>
      </c>
      <c r="I24" s="76"/>
    </row>
    <row r="25" spans="1:9" ht="15" customHeight="1" x14ac:dyDescent="0.25">
      <c r="A25" s="61">
        <f t="shared" si="5"/>
        <v>22</v>
      </c>
      <c r="B25" s="38" t="str">
        <f t="shared" si="0"/>
        <v>TONNEAU</v>
      </c>
      <c r="C25" s="71" t="str">
        <f t="shared" si="1"/>
        <v>Élouane</v>
      </c>
      <c r="D25" s="28" t="str">
        <f t="shared" si="2"/>
        <v>5 C</v>
      </c>
      <c r="E25" s="18">
        <v>157</v>
      </c>
      <c r="F25" s="84">
        <v>5.0231481481481481E-3</v>
      </c>
      <c r="G25" s="70">
        <f t="shared" si="3"/>
        <v>5.0231481481481481E-3</v>
      </c>
      <c r="H25" s="65">
        <f t="shared" si="4"/>
        <v>157</v>
      </c>
      <c r="I25" s="76"/>
    </row>
    <row r="26" spans="1:9" ht="15" customHeight="1" x14ac:dyDescent="0.25">
      <c r="A26" s="61">
        <f t="shared" si="5"/>
        <v>23</v>
      </c>
      <c r="B26" s="38" t="str">
        <f t="shared" si="0"/>
        <v>LEMARQUIS</v>
      </c>
      <c r="C26" s="71" t="str">
        <f t="shared" si="1"/>
        <v>Abby</v>
      </c>
      <c r="D26" s="28" t="str">
        <f t="shared" si="2"/>
        <v>5 D</v>
      </c>
      <c r="E26" s="18">
        <v>174</v>
      </c>
      <c r="F26" s="84">
        <v>5.185185185185185E-3</v>
      </c>
      <c r="G26" s="70">
        <f t="shared" si="3"/>
        <v>5.185185185185185E-3</v>
      </c>
      <c r="H26" s="65">
        <f t="shared" si="4"/>
        <v>174</v>
      </c>
      <c r="I26" s="76"/>
    </row>
    <row r="27" spans="1:9" ht="15" customHeight="1" x14ac:dyDescent="0.25">
      <c r="A27" s="61">
        <f t="shared" si="5"/>
        <v>24</v>
      </c>
      <c r="B27" s="38" t="str">
        <f t="shared" si="0"/>
        <v>MILLOTTE</v>
      </c>
      <c r="C27" s="71" t="str">
        <f t="shared" si="1"/>
        <v>Irya</v>
      </c>
      <c r="D27" s="28" t="str">
        <f t="shared" si="2"/>
        <v>5 D</v>
      </c>
      <c r="E27" s="18">
        <v>179</v>
      </c>
      <c r="F27" s="84">
        <v>5.2199074074074066E-3</v>
      </c>
      <c r="G27" s="70">
        <f t="shared" si="3"/>
        <v>5.2199074074074066E-3</v>
      </c>
      <c r="H27" s="65">
        <f t="shared" si="4"/>
        <v>179</v>
      </c>
      <c r="I27" s="76"/>
    </row>
    <row r="28" spans="1:9" ht="15" customHeight="1" x14ac:dyDescent="0.25">
      <c r="A28" s="61">
        <f t="shared" si="5"/>
        <v>25</v>
      </c>
      <c r="B28" s="38" t="str">
        <f t="shared" si="0"/>
        <v>LAMBERT</v>
      </c>
      <c r="C28" s="71" t="str">
        <f t="shared" si="1"/>
        <v>Loriane</v>
      </c>
      <c r="D28" s="28" t="str">
        <f t="shared" si="2"/>
        <v>5 B</v>
      </c>
      <c r="E28" s="18">
        <v>130</v>
      </c>
      <c r="F28" s="84">
        <v>5.347222222222222E-3</v>
      </c>
      <c r="G28" s="70">
        <f t="shared" si="3"/>
        <v>5.347222222222222E-3</v>
      </c>
      <c r="H28" s="65">
        <f t="shared" si="4"/>
        <v>130</v>
      </c>
      <c r="I28" s="76"/>
    </row>
    <row r="29" spans="1:9" ht="15" customHeight="1" x14ac:dyDescent="0.25">
      <c r="A29" s="61">
        <f t="shared" si="5"/>
        <v>26</v>
      </c>
      <c r="B29" s="38" t="str">
        <f t="shared" si="0"/>
        <v>DEMANGEL</v>
      </c>
      <c r="C29" s="71" t="str">
        <f t="shared" si="1"/>
        <v>Ernestine</v>
      </c>
      <c r="D29" s="28" t="str">
        <f t="shared" si="2"/>
        <v>5 B</v>
      </c>
      <c r="E29" s="18">
        <v>122</v>
      </c>
      <c r="F29" s="84">
        <v>5.3819444444444453E-3</v>
      </c>
      <c r="G29" s="70">
        <f t="shared" si="3"/>
        <v>5.3819444444444453E-3</v>
      </c>
      <c r="H29" s="65">
        <f t="shared" si="4"/>
        <v>122</v>
      </c>
      <c r="I29" s="76"/>
    </row>
    <row r="30" spans="1:9" ht="15" customHeight="1" x14ac:dyDescent="0.25">
      <c r="A30" s="61">
        <f t="shared" si="5"/>
        <v>27</v>
      </c>
      <c r="B30" s="38" t="str">
        <f t="shared" si="0"/>
        <v>GRAVIER</v>
      </c>
      <c r="C30" s="71" t="str">
        <f t="shared" si="1"/>
        <v>Mila</v>
      </c>
      <c r="D30" s="28" t="str">
        <f t="shared" si="2"/>
        <v>5 B</v>
      </c>
      <c r="E30" s="18">
        <v>125</v>
      </c>
      <c r="F30" s="23">
        <v>5.4745370370370373E-3</v>
      </c>
      <c r="G30" s="70">
        <f t="shared" si="3"/>
        <v>5.4745370370370373E-3</v>
      </c>
      <c r="H30" s="65">
        <f t="shared" si="4"/>
        <v>125</v>
      </c>
      <c r="I30" s="76"/>
    </row>
    <row r="31" spans="1:9" ht="15" customHeight="1" x14ac:dyDescent="0.25">
      <c r="A31" s="61">
        <f t="shared" si="5"/>
        <v>28</v>
      </c>
      <c r="B31" s="38" t="str">
        <f t="shared" si="0"/>
        <v>DEFRANOULD</v>
      </c>
      <c r="C31" s="71" t="str">
        <f t="shared" si="1"/>
        <v>Mathilde</v>
      </c>
      <c r="D31" s="28" t="str">
        <f t="shared" si="2"/>
        <v>5 B</v>
      </c>
      <c r="E31" s="18">
        <v>121</v>
      </c>
      <c r="F31" s="84">
        <v>5.6134259259259271E-3</v>
      </c>
      <c r="G31" s="70">
        <f t="shared" si="3"/>
        <v>5.6134259259259271E-3</v>
      </c>
      <c r="H31" s="65">
        <f t="shared" si="4"/>
        <v>121</v>
      </c>
      <c r="I31" s="76"/>
    </row>
    <row r="32" spans="1:9" ht="15" customHeight="1" x14ac:dyDescent="0.25">
      <c r="A32" s="61">
        <f t="shared" si="5"/>
        <v>29</v>
      </c>
      <c r="B32" s="38" t="str">
        <f t="shared" si="0"/>
        <v>ABRADOR</v>
      </c>
      <c r="C32" s="71" t="str">
        <f t="shared" si="1"/>
        <v>Keylia</v>
      </c>
      <c r="D32" s="28" t="str">
        <f t="shared" si="2"/>
        <v>5 E</v>
      </c>
      <c r="E32" s="18">
        <v>185</v>
      </c>
      <c r="F32" s="84">
        <v>5.6712962962962958E-3</v>
      </c>
      <c r="G32" s="70">
        <f t="shared" si="3"/>
        <v>5.6712962962962958E-3</v>
      </c>
      <c r="H32" s="65">
        <f t="shared" si="4"/>
        <v>185</v>
      </c>
      <c r="I32" s="76"/>
    </row>
    <row r="33" spans="1:9" ht="15" customHeight="1" x14ac:dyDescent="0.25">
      <c r="A33" s="61">
        <f t="shared" si="5"/>
        <v>30</v>
      </c>
      <c r="B33" s="38" t="str">
        <f t="shared" si="0"/>
        <v>VIOLETTE</v>
      </c>
      <c r="C33" s="71" t="str">
        <f t="shared" si="1"/>
        <v>Ilena</v>
      </c>
      <c r="D33" s="28" t="str">
        <f t="shared" si="2"/>
        <v>5 E</v>
      </c>
      <c r="E33" s="18">
        <v>200</v>
      </c>
      <c r="F33" s="84">
        <v>5.7060185185185191E-3</v>
      </c>
      <c r="G33" s="70">
        <f t="shared" si="3"/>
        <v>5.7060185185185191E-3</v>
      </c>
      <c r="H33" s="65">
        <f t="shared" si="4"/>
        <v>200</v>
      </c>
      <c r="I33" s="76"/>
    </row>
    <row r="34" spans="1:9" ht="15" customHeight="1" x14ac:dyDescent="0.25">
      <c r="A34" s="61">
        <f t="shared" si="5"/>
        <v>31</v>
      </c>
      <c r="B34" s="38" t="str">
        <f t="shared" si="0"/>
        <v>MASSON</v>
      </c>
      <c r="C34" s="71" t="str">
        <f t="shared" si="1"/>
        <v>Alison</v>
      </c>
      <c r="D34" s="28" t="str">
        <f t="shared" si="2"/>
        <v>5 E</v>
      </c>
      <c r="E34" s="18">
        <v>197</v>
      </c>
      <c r="F34" s="84">
        <v>5.7407407407407416E-3</v>
      </c>
      <c r="G34" s="70">
        <f t="shared" si="3"/>
        <v>5.7407407407407416E-3</v>
      </c>
      <c r="H34" s="65">
        <f t="shared" si="4"/>
        <v>197</v>
      </c>
      <c r="I34" s="76"/>
    </row>
    <row r="35" spans="1:9" ht="15" customHeight="1" x14ac:dyDescent="0.25">
      <c r="A35" s="61">
        <f t="shared" si="5"/>
        <v>32</v>
      </c>
      <c r="B35" s="38" t="str">
        <f t="shared" si="0"/>
        <v>ALLUIN-LAFUE</v>
      </c>
      <c r="C35" s="71" t="str">
        <f t="shared" si="1"/>
        <v>Virginie</v>
      </c>
      <c r="D35" s="28" t="str">
        <f t="shared" si="2"/>
        <v>5 A</v>
      </c>
      <c r="E35" s="18">
        <v>89</v>
      </c>
      <c r="F35" s="84">
        <v>5.7870370370370376E-3</v>
      </c>
      <c r="G35" s="70">
        <f t="shared" si="3"/>
        <v>5.7870370370370376E-3</v>
      </c>
      <c r="H35" s="65">
        <f t="shared" si="4"/>
        <v>89</v>
      </c>
      <c r="I35" s="76"/>
    </row>
    <row r="36" spans="1:9" ht="15" customHeight="1" x14ac:dyDescent="0.25">
      <c r="A36" s="61">
        <f t="shared" si="5"/>
        <v>33</v>
      </c>
      <c r="B36" s="38" t="str">
        <f t="shared" ref="B36:B67" si="6">VLOOKUP(E36,Dossard,2)</f>
        <v>ROUSSEL</v>
      </c>
      <c r="C36" s="71" t="str">
        <f t="shared" ref="C36:C67" si="7">VLOOKUP(E36,Dossard,3)</f>
        <v>Kendra</v>
      </c>
      <c r="D36" s="28" t="str">
        <f t="shared" ref="D36:D67" si="8">VLOOKUP(E36,Dossard,5)</f>
        <v>5 C</v>
      </c>
      <c r="E36" s="18">
        <v>155</v>
      </c>
      <c r="F36" s="84">
        <v>5.8564814814814825E-3</v>
      </c>
      <c r="G36" s="70">
        <f t="shared" ref="G36:G67" si="9">IF(F36="","",F36/VLOOKUP(E36,Dossard,6))</f>
        <v>5.8564814814814825E-3</v>
      </c>
      <c r="H36" s="65">
        <f t="shared" ref="H36:H67" si="10">IF(E36="","",IF(OR(E36&gt;dernier,E36&lt;premier),"inconnu",IF(VLOOKUP(E36,edition,7)=3,E36,"Erreur Course")))</f>
        <v>155</v>
      </c>
      <c r="I36" s="76"/>
    </row>
    <row r="37" spans="1:9" ht="15" customHeight="1" x14ac:dyDescent="0.25">
      <c r="A37" s="61">
        <f t="shared" ref="A37:A68" si="11">IF(OR(H37="inconnu",H37="déjà saisi",IF(F37="","FAUX",F37=F36)),A36,A36+1)</f>
        <v>34</v>
      </c>
      <c r="B37" s="38" t="str">
        <f t="shared" si="6"/>
        <v>MANTELLI</v>
      </c>
      <c r="C37" s="71" t="str">
        <f t="shared" si="7"/>
        <v>Bella</v>
      </c>
      <c r="D37" s="28" t="str">
        <f t="shared" si="8"/>
        <v>5 C</v>
      </c>
      <c r="E37" s="18">
        <v>150</v>
      </c>
      <c r="F37" s="84">
        <v>6.2037037037037043E-3</v>
      </c>
      <c r="G37" s="70">
        <f t="shared" si="9"/>
        <v>6.2037037037037043E-3</v>
      </c>
      <c r="H37" s="65">
        <f t="shared" si="10"/>
        <v>150</v>
      </c>
      <c r="I37" s="76"/>
    </row>
    <row r="38" spans="1:9" ht="15" customHeight="1" x14ac:dyDescent="0.25">
      <c r="A38" s="61">
        <f t="shared" si="11"/>
        <v>35</v>
      </c>
      <c r="B38" s="38" t="str">
        <f t="shared" si="6"/>
        <v>LAMZEL</v>
      </c>
      <c r="C38" s="71" t="str">
        <f t="shared" si="7"/>
        <v>Aya</v>
      </c>
      <c r="D38" s="28" t="str">
        <f t="shared" si="8"/>
        <v>5 A</v>
      </c>
      <c r="E38" s="18">
        <v>101</v>
      </c>
      <c r="F38" s="84">
        <v>6.3194444444444444E-3</v>
      </c>
      <c r="G38" s="70">
        <f t="shared" si="9"/>
        <v>6.3194444444444444E-3</v>
      </c>
      <c r="H38" s="65">
        <f t="shared" si="10"/>
        <v>101</v>
      </c>
      <c r="I38" s="76"/>
    </row>
    <row r="39" spans="1:9" ht="15" customHeight="1" x14ac:dyDescent="0.25">
      <c r="A39" s="61">
        <f t="shared" si="11"/>
        <v>36</v>
      </c>
      <c r="B39" s="38" t="str">
        <f t="shared" si="6"/>
        <v>ISHEJA</v>
      </c>
      <c r="C39" s="71" t="str">
        <f t="shared" si="7"/>
        <v>Oksana</v>
      </c>
      <c r="D39" s="28" t="str">
        <f t="shared" si="8"/>
        <v>5 B</v>
      </c>
      <c r="E39" s="18">
        <v>128</v>
      </c>
      <c r="F39" s="84">
        <v>6.3541666666666668E-3</v>
      </c>
      <c r="G39" s="70">
        <f t="shared" si="9"/>
        <v>6.3541666666666668E-3</v>
      </c>
      <c r="H39" s="65">
        <f t="shared" si="10"/>
        <v>128</v>
      </c>
      <c r="I39" s="76"/>
    </row>
    <row r="40" spans="1:9" ht="15" customHeight="1" x14ac:dyDescent="0.25">
      <c r="A40" s="61">
        <f t="shared" si="11"/>
        <v>37</v>
      </c>
      <c r="B40" s="38" t="str">
        <f t="shared" si="6"/>
        <v>AUBRY</v>
      </c>
      <c r="C40" s="71" t="str">
        <f t="shared" si="7"/>
        <v>Louisa</v>
      </c>
      <c r="D40" s="28" t="str">
        <f t="shared" si="8"/>
        <v>5 B</v>
      </c>
      <c r="E40" s="18">
        <v>113</v>
      </c>
      <c r="F40" s="84">
        <v>6.4120370370370364E-3</v>
      </c>
      <c r="G40" s="70">
        <f t="shared" si="9"/>
        <v>6.4120370370370364E-3</v>
      </c>
      <c r="H40" s="65">
        <f t="shared" si="10"/>
        <v>113</v>
      </c>
      <c r="I40" s="76"/>
    </row>
    <row r="41" spans="1:9" ht="15" customHeight="1" x14ac:dyDescent="0.25">
      <c r="A41" s="61">
        <f t="shared" si="11"/>
        <v>38</v>
      </c>
      <c r="B41" s="38" t="str">
        <f t="shared" si="6"/>
        <v>THIERY</v>
      </c>
      <c r="C41" s="71" t="str">
        <f t="shared" si="7"/>
        <v>Lyha</v>
      </c>
      <c r="D41" s="28" t="str">
        <f t="shared" si="8"/>
        <v>5 E</v>
      </c>
      <c r="E41" s="18">
        <v>199</v>
      </c>
      <c r="F41" s="84">
        <v>6.4583333333333333E-3</v>
      </c>
      <c r="G41" s="70">
        <f t="shared" si="9"/>
        <v>6.4583333333333333E-3</v>
      </c>
      <c r="H41" s="65">
        <f t="shared" si="10"/>
        <v>199</v>
      </c>
      <c r="I41" s="76"/>
    </row>
    <row r="42" spans="1:9" ht="15" customHeight="1" x14ac:dyDescent="0.25">
      <c r="A42" s="61">
        <f t="shared" si="11"/>
        <v>39</v>
      </c>
      <c r="B42" s="38" t="str">
        <f t="shared" si="6"/>
        <v>BOSDONNAT</v>
      </c>
      <c r="C42" s="71" t="str">
        <f t="shared" si="7"/>
        <v>Alice</v>
      </c>
      <c r="D42" s="28" t="str">
        <f t="shared" si="8"/>
        <v>5 C</v>
      </c>
      <c r="E42" s="18">
        <v>139</v>
      </c>
      <c r="F42" s="84">
        <v>6.5277777777777782E-3</v>
      </c>
      <c r="G42" s="70">
        <f t="shared" si="9"/>
        <v>6.5277777777777782E-3</v>
      </c>
      <c r="H42" s="65">
        <f t="shared" si="10"/>
        <v>139</v>
      </c>
      <c r="I42" s="76"/>
    </row>
    <row r="43" spans="1:9" ht="15" customHeight="1" x14ac:dyDescent="0.25">
      <c r="A43" s="61">
        <f t="shared" si="11"/>
        <v>40</v>
      </c>
      <c r="B43" s="38" t="str">
        <f t="shared" si="6"/>
        <v>OKTAY</v>
      </c>
      <c r="C43" s="71" t="str">
        <f t="shared" si="7"/>
        <v>Zehra</v>
      </c>
      <c r="D43" s="28" t="str">
        <f t="shared" si="8"/>
        <v>5 C</v>
      </c>
      <c r="E43" s="18">
        <v>152</v>
      </c>
      <c r="F43" s="84">
        <v>6.7708333333333336E-3</v>
      </c>
      <c r="G43" s="70">
        <f t="shared" si="9"/>
        <v>6.7708333333333336E-3</v>
      </c>
      <c r="H43" s="65">
        <f t="shared" si="10"/>
        <v>152</v>
      </c>
      <c r="I43" s="76"/>
    </row>
    <row r="44" spans="1:9" ht="15" customHeight="1" x14ac:dyDescent="0.25">
      <c r="A44" s="61">
        <f t="shared" si="11"/>
        <v>41</v>
      </c>
      <c r="B44" s="38" t="str">
        <f t="shared" si="6"/>
        <v>SILLARI</v>
      </c>
      <c r="C44" s="71" t="str">
        <f t="shared" si="7"/>
        <v>Clémence</v>
      </c>
      <c r="D44" s="28" t="str">
        <f t="shared" si="8"/>
        <v>5 A</v>
      </c>
      <c r="E44" s="18">
        <v>106</v>
      </c>
      <c r="F44" s="84">
        <v>6.8055555555555569E-3</v>
      </c>
      <c r="G44" s="70">
        <f t="shared" si="9"/>
        <v>6.8055555555555569E-3</v>
      </c>
      <c r="H44" s="65">
        <f t="shared" si="10"/>
        <v>106</v>
      </c>
      <c r="I44" s="76"/>
    </row>
    <row r="45" spans="1:9" ht="15" customHeight="1" x14ac:dyDescent="0.25">
      <c r="A45" s="61">
        <f t="shared" si="11"/>
        <v>42</v>
      </c>
      <c r="B45" s="38" t="str">
        <f t="shared" si="6"/>
        <v>CANAL</v>
      </c>
      <c r="C45" s="71" t="str">
        <f t="shared" si="7"/>
        <v>Léa</v>
      </c>
      <c r="D45" s="28" t="str">
        <f t="shared" si="8"/>
        <v>5 A</v>
      </c>
      <c r="E45" s="18">
        <v>487</v>
      </c>
      <c r="F45" s="84">
        <v>6.9444444444444441E-3</v>
      </c>
      <c r="G45" s="70">
        <f t="shared" si="9"/>
        <v>6.9444444444444441E-3</v>
      </c>
      <c r="H45" s="65">
        <f t="shared" si="10"/>
        <v>487</v>
      </c>
      <c r="I45" s="76"/>
    </row>
    <row r="46" spans="1:9" ht="15" customHeight="1" x14ac:dyDescent="0.25">
      <c r="A46" s="61">
        <f t="shared" si="11"/>
        <v>43</v>
      </c>
      <c r="B46" s="38" t="e">
        <f t="shared" si="6"/>
        <v>#N/A</v>
      </c>
      <c r="C46" s="71" t="e">
        <f t="shared" si="7"/>
        <v>#N/A</v>
      </c>
      <c r="D46" s="28" t="e">
        <f t="shared" si="8"/>
        <v>#N/A</v>
      </c>
      <c r="E46" s="18"/>
      <c r="F46" s="84"/>
      <c r="G46" s="70" t="str">
        <f t="shared" si="9"/>
        <v/>
      </c>
      <c r="H46" s="65" t="str">
        <f t="shared" si="10"/>
        <v/>
      </c>
      <c r="I46" s="76"/>
    </row>
    <row r="47" spans="1:9" ht="15" customHeight="1" x14ac:dyDescent="0.25">
      <c r="A47" s="61">
        <f t="shared" si="11"/>
        <v>44</v>
      </c>
      <c r="B47" s="38" t="e">
        <f t="shared" si="6"/>
        <v>#N/A</v>
      </c>
      <c r="C47" s="71" t="e">
        <f t="shared" si="7"/>
        <v>#N/A</v>
      </c>
      <c r="D47" s="28" t="e">
        <f t="shared" si="8"/>
        <v>#N/A</v>
      </c>
      <c r="E47" s="18"/>
      <c r="F47" s="84"/>
      <c r="G47" s="70" t="str">
        <f t="shared" si="9"/>
        <v/>
      </c>
      <c r="H47" s="65" t="str">
        <f t="shared" si="10"/>
        <v/>
      </c>
      <c r="I47" s="76"/>
    </row>
    <row r="48" spans="1:9" ht="15" customHeight="1" x14ac:dyDescent="0.25">
      <c r="A48" s="61">
        <f t="shared" si="11"/>
        <v>45</v>
      </c>
      <c r="B48" s="38" t="e">
        <f t="shared" si="6"/>
        <v>#N/A</v>
      </c>
      <c r="C48" s="71" t="e">
        <f t="shared" si="7"/>
        <v>#N/A</v>
      </c>
      <c r="D48" s="28" t="e">
        <f t="shared" si="8"/>
        <v>#N/A</v>
      </c>
      <c r="E48" s="18"/>
      <c r="F48" s="84"/>
      <c r="G48" s="70" t="str">
        <f t="shared" si="9"/>
        <v/>
      </c>
      <c r="H48" s="65" t="str">
        <f t="shared" si="10"/>
        <v/>
      </c>
      <c r="I48" s="76"/>
    </row>
    <row r="49" spans="1:9" ht="15" customHeight="1" x14ac:dyDescent="0.25">
      <c r="A49" s="61">
        <f t="shared" si="11"/>
        <v>46</v>
      </c>
      <c r="B49" s="38" t="e">
        <f t="shared" si="6"/>
        <v>#N/A</v>
      </c>
      <c r="C49" s="71" t="e">
        <f t="shared" si="7"/>
        <v>#N/A</v>
      </c>
      <c r="D49" s="28" t="e">
        <f t="shared" si="8"/>
        <v>#N/A</v>
      </c>
      <c r="E49" s="18"/>
      <c r="F49" s="84"/>
      <c r="G49" s="70" t="str">
        <f t="shared" si="9"/>
        <v/>
      </c>
      <c r="H49" s="65" t="str">
        <f t="shared" si="10"/>
        <v/>
      </c>
      <c r="I49" s="76"/>
    </row>
    <row r="50" spans="1:9" ht="15" customHeight="1" x14ac:dyDescent="0.25">
      <c r="A50" s="61">
        <f t="shared" si="11"/>
        <v>47</v>
      </c>
      <c r="B50" s="38" t="e">
        <f t="shared" si="6"/>
        <v>#N/A</v>
      </c>
      <c r="C50" s="71" t="e">
        <f t="shared" si="7"/>
        <v>#N/A</v>
      </c>
      <c r="D50" s="28" t="e">
        <f t="shared" si="8"/>
        <v>#N/A</v>
      </c>
      <c r="E50" s="18"/>
      <c r="F50" s="84"/>
      <c r="G50" s="70" t="str">
        <f t="shared" si="9"/>
        <v/>
      </c>
      <c r="H50" s="65" t="str">
        <f t="shared" si="10"/>
        <v/>
      </c>
      <c r="I50" s="76"/>
    </row>
    <row r="51" spans="1:9" ht="15" customHeight="1" x14ac:dyDescent="0.25">
      <c r="A51" s="61">
        <f t="shared" si="11"/>
        <v>48</v>
      </c>
      <c r="B51" s="38" t="e">
        <f t="shared" si="6"/>
        <v>#N/A</v>
      </c>
      <c r="C51" s="71" t="e">
        <f t="shared" si="7"/>
        <v>#N/A</v>
      </c>
      <c r="D51" s="28" t="e">
        <f t="shared" si="8"/>
        <v>#N/A</v>
      </c>
      <c r="E51" s="18"/>
      <c r="F51" s="84"/>
      <c r="G51" s="70" t="str">
        <f t="shared" si="9"/>
        <v/>
      </c>
      <c r="H51" s="65" t="str">
        <f t="shared" si="10"/>
        <v/>
      </c>
      <c r="I51" s="76"/>
    </row>
    <row r="52" spans="1:9" ht="15" customHeight="1" x14ac:dyDescent="0.25">
      <c r="A52" s="61">
        <f t="shared" si="11"/>
        <v>49</v>
      </c>
      <c r="B52" s="38" t="e">
        <f t="shared" si="6"/>
        <v>#N/A</v>
      </c>
      <c r="C52" s="71" t="e">
        <f t="shared" si="7"/>
        <v>#N/A</v>
      </c>
      <c r="D52" s="28" t="e">
        <f t="shared" si="8"/>
        <v>#N/A</v>
      </c>
      <c r="E52" s="18"/>
      <c r="F52" s="84"/>
      <c r="G52" s="70" t="str">
        <f t="shared" si="9"/>
        <v/>
      </c>
      <c r="H52" s="65" t="str">
        <f t="shared" si="10"/>
        <v/>
      </c>
      <c r="I52" s="76"/>
    </row>
    <row r="53" spans="1:9" ht="15" customHeight="1" x14ac:dyDescent="0.25">
      <c r="A53" s="61">
        <f t="shared" si="11"/>
        <v>50</v>
      </c>
      <c r="B53" s="38" t="e">
        <f t="shared" si="6"/>
        <v>#N/A</v>
      </c>
      <c r="C53" s="71" t="e">
        <f t="shared" si="7"/>
        <v>#N/A</v>
      </c>
      <c r="D53" s="28" t="e">
        <f t="shared" si="8"/>
        <v>#N/A</v>
      </c>
      <c r="E53" s="18"/>
      <c r="F53" s="84"/>
      <c r="G53" s="70" t="str">
        <f t="shared" si="9"/>
        <v/>
      </c>
      <c r="H53" s="65" t="str">
        <f t="shared" si="10"/>
        <v/>
      </c>
      <c r="I53" s="76"/>
    </row>
    <row r="54" spans="1:9" ht="15" customHeight="1" x14ac:dyDescent="0.25">
      <c r="A54" s="61">
        <f t="shared" si="11"/>
        <v>51</v>
      </c>
      <c r="B54" s="38" t="e">
        <f t="shared" si="6"/>
        <v>#N/A</v>
      </c>
      <c r="C54" s="71" t="e">
        <f t="shared" si="7"/>
        <v>#N/A</v>
      </c>
      <c r="D54" s="28" t="e">
        <f t="shared" si="8"/>
        <v>#N/A</v>
      </c>
      <c r="E54" s="18"/>
      <c r="F54" s="84"/>
      <c r="G54" s="70" t="str">
        <f t="shared" si="9"/>
        <v/>
      </c>
      <c r="H54" s="65" t="str">
        <f t="shared" si="10"/>
        <v/>
      </c>
      <c r="I54" s="76"/>
    </row>
    <row r="55" spans="1:9" ht="15" customHeight="1" x14ac:dyDescent="0.25">
      <c r="A55" s="61">
        <f t="shared" si="11"/>
        <v>52</v>
      </c>
      <c r="B55" s="38" t="e">
        <f t="shared" si="6"/>
        <v>#N/A</v>
      </c>
      <c r="C55" s="71" t="e">
        <f t="shared" si="7"/>
        <v>#N/A</v>
      </c>
      <c r="D55" s="28" t="e">
        <f t="shared" si="8"/>
        <v>#N/A</v>
      </c>
      <c r="E55" s="18"/>
      <c r="F55" s="84"/>
      <c r="G55" s="70" t="str">
        <f t="shared" si="9"/>
        <v/>
      </c>
      <c r="H55" s="65" t="str">
        <f t="shared" si="10"/>
        <v/>
      </c>
      <c r="I55" s="76"/>
    </row>
    <row r="56" spans="1:9" ht="15" customHeight="1" x14ac:dyDescent="0.25">
      <c r="A56" s="61">
        <f t="shared" si="11"/>
        <v>53</v>
      </c>
      <c r="B56" s="38" t="e">
        <f t="shared" si="6"/>
        <v>#N/A</v>
      </c>
      <c r="C56" s="71" t="e">
        <f t="shared" si="7"/>
        <v>#N/A</v>
      </c>
      <c r="D56" s="28" t="e">
        <f t="shared" si="8"/>
        <v>#N/A</v>
      </c>
      <c r="E56" s="18"/>
      <c r="F56" s="84"/>
      <c r="G56" s="70" t="str">
        <f t="shared" si="9"/>
        <v/>
      </c>
      <c r="H56" s="65" t="str">
        <f t="shared" si="10"/>
        <v/>
      </c>
      <c r="I56" s="76"/>
    </row>
    <row r="57" spans="1:9" ht="15" customHeight="1" x14ac:dyDescent="0.25">
      <c r="A57" s="61">
        <f t="shared" si="11"/>
        <v>54</v>
      </c>
      <c r="B57" s="38" t="e">
        <f t="shared" si="6"/>
        <v>#N/A</v>
      </c>
      <c r="C57" s="71" t="e">
        <f t="shared" si="7"/>
        <v>#N/A</v>
      </c>
      <c r="D57" s="28" t="e">
        <f t="shared" si="8"/>
        <v>#N/A</v>
      </c>
      <c r="E57" s="18"/>
      <c r="F57" s="84"/>
      <c r="G57" s="70" t="str">
        <f t="shared" si="9"/>
        <v/>
      </c>
      <c r="H57" s="65" t="str">
        <f t="shared" si="10"/>
        <v/>
      </c>
      <c r="I57" s="76"/>
    </row>
    <row r="58" spans="1:9" ht="15" customHeight="1" x14ac:dyDescent="0.25">
      <c r="A58" s="61">
        <f t="shared" si="11"/>
        <v>55</v>
      </c>
      <c r="B58" s="38" t="e">
        <f t="shared" si="6"/>
        <v>#N/A</v>
      </c>
      <c r="C58" s="71" t="e">
        <f t="shared" si="7"/>
        <v>#N/A</v>
      </c>
      <c r="D58" s="28" t="e">
        <f t="shared" si="8"/>
        <v>#N/A</v>
      </c>
      <c r="E58" s="18"/>
      <c r="F58" s="84"/>
      <c r="G58" s="70" t="str">
        <f t="shared" si="9"/>
        <v/>
      </c>
      <c r="H58" s="65" t="str">
        <f t="shared" si="10"/>
        <v/>
      </c>
      <c r="I58" s="76"/>
    </row>
    <row r="59" spans="1:9" ht="15" customHeight="1" x14ac:dyDescent="0.25">
      <c r="A59" s="61">
        <f t="shared" si="11"/>
        <v>56</v>
      </c>
      <c r="B59" s="38" t="e">
        <f t="shared" si="6"/>
        <v>#N/A</v>
      </c>
      <c r="C59" s="71" t="e">
        <f t="shared" si="7"/>
        <v>#N/A</v>
      </c>
      <c r="D59" s="28" t="e">
        <f t="shared" si="8"/>
        <v>#N/A</v>
      </c>
      <c r="E59" s="18"/>
      <c r="F59" s="84"/>
      <c r="G59" s="70" t="str">
        <f t="shared" si="9"/>
        <v/>
      </c>
      <c r="H59" s="65" t="str">
        <f t="shared" si="10"/>
        <v/>
      </c>
      <c r="I59" s="76"/>
    </row>
    <row r="60" spans="1:9" ht="15" customHeight="1" x14ac:dyDescent="0.25">
      <c r="A60" s="61">
        <f t="shared" si="11"/>
        <v>57</v>
      </c>
      <c r="B60" s="38" t="e">
        <f t="shared" si="6"/>
        <v>#N/A</v>
      </c>
      <c r="C60" s="71" t="e">
        <f t="shared" si="7"/>
        <v>#N/A</v>
      </c>
      <c r="D60" s="28" t="e">
        <f t="shared" si="8"/>
        <v>#N/A</v>
      </c>
      <c r="E60" s="18"/>
      <c r="F60" s="84"/>
      <c r="G60" s="70" t="str">
        <f t="shared" si="9"/>
        <v/>
      </c>
      <c r="H60" s="65" t="str">
        <f t="shared" si="10"/>
        <v/>
      </c>
      <c r="I60" s="76"/>
    </row>
    <row r="61" spans="1:9" ht="15" customHeight="1" x14ac:dyDescent="0.25">
      <c r="A61" s="61">
        <f t="shared" si="11"/>
        <v>58</v>
      </c>
      <c r="B61" s="38" t="e">
        <f t="shared" si="6"/>
        <v>#N/A</v>
      </c>
      <c r="C61" s="71" t="e">
        <f t="shared" si="7"/>
        <v>#N/A</v>
      </c>
      <c r="D61" s="28" t="e">
        <f t="shared" si="8"/>
        <v>#N/A</v>
      </c>
      <c r="E61" s="18"/>
      <c r="F61" s="84"/>
      <c r="G61" s="70" t="str">
        <f t="shared" si="9"/>
        <v/>
      </c>
      <c r="H61" s="65" t="str">
        <f t="shared" si="10"/>
        <v/>
      </c>
      <c r="I61" s="76"/>
    </row>
    <row r="62" spans="1:9" ht="15" customHeight="1" x14ac:dyDescent="0.25">
      <c r="A62" s="61">
        <f t="shared" si="11"/>
        <v>59</v>
      </c>
      <c r="B62" s="38" t="e">
        <f t="shared" si="6"/>
        <v>#N/A</v>
      </c>
      <c r="C62" s="71" t="e">
        <f t="shared" si="7"/>
        <v>#N/A</v>
      </c>
      <c r="D62" s="28" t="e">
        <f t="shared" si="8"/>
        <v>#N/A</v>
      </c>
      <c r="E62" s="72"/>
      <c r="F62" s="84"/>
      <c r="G62" s="70" t="str">
        <f t="shared" si="9"/>
        <v/>
      </c>
      <c r="H62" s="65" t="str">
        <f t="shared" si="10"/>
        <v/>
      </c>
      <c r="I62" s="76"/>
    </row>
    <row r="63" spans="1:9" ht="15" customHeight="1" x14ac:dyDescent="0.25">
      <c r="A63" s="61">
        <f t="shared" si="11"/>
        <v>60</v>
      </c>
      <c r="B63" s="38" t="e">
        <f t="shared" si="6"/>
        <v>#N/A</v>
      </c>
      <c r="C63" s="71" t="e">
        <f t="shared" si="7"/>
        <v>#N/A</v>
      </c>
      <c r="D63" s="28" t="e">
        <f t="shared" si="8"/>
        <v>#N/A</v>
      </c>
      <c r="E63" s="72"/>
      <c r="F63" s="84"/>
      <c r="G63" s="70" t="str">
        <f t="shared" si="9"/>
        <v/>
      </c>
      <c r="H63" s="65" t="str">
        <f t="shared" si="10"/>
        <v/>
      </c>
      <c r="I63" s="76"/>
    </row>
    <row r="64" spans="1:9" ht="15" customHeight="1" x14ac:dyDescent="0.25">
      <c r="A64" s="61">
        <f t="shared" si="11"/>
        <v>61</v>
      </c>
      <c r="B64" s="38" t="e">
        <f t="shared" si="6"/>
        <v>#N/A</v>
      </c>
      <c r="C64" s="71" t="e">
        <f t="shared" si="7"/>
        <v>#N/A</v>
      </c>
      <c r="D64" s="28" t="e">
        <f t="shared" si="8"/>
        <v>#N/A</v>
      </c>
      <c r="E64" s="72"/>
      <c r="F64" s="73"/>
      <c r="G64" s="70" t="str">
        <f t="shared" si="9"/>
        <v/>
      </c>
      <c r="H64" s="65" t="str">
        <f t="shared" si="10"/>
        <v/>
      </c>
      <c r="I64" s="76"/>
    </row>
    <row r="65" spans="1:9" ht="15" customHeight="1" x14ac:dyDescent="0.25">
      <c r="A65" s="61">
        <f t="shared" si="11"/>
        <v>62</v>
      </c>
      <c r="B65" s="38" t="e">
        <f t="shared" si="6"/>
        <v>#N/A</v>
      </c>
      <c r="C65" s="71" t="e">
        <f t="shared" si="7"/>
        <v>#N/A</v>
      </c>
      <c r="D65" s="28" t="e">
        <f t="shared" si="8"/>
        <v>#N/A</v>
      </c>
      <c r="E65" s="72"/>
      <c r="F65" s="73"/>
      <c r="G65" s="70" t="str">
        <f t="shared" si="9"/>
        <v/>
      </c>
      <c r="H65" s="65" t="str">
        <f t="shared" si="10"/>
        <v/>
      </c>
      <c r="I65" s="76"/>
    </row>
    <row r="66" spans="1:9" ht="15" customHeight="1" x14ac:dyDescent="0.25">
      <c r="A66" s="61">
        <f t="shared" si="11"/>
        <v>63</v>
      </c>
      <c r="B66" s="38" t="e">
        <f t="shared" si="6"/>
        <v>#N/A</v>
      </c>
      <c r="C66" s="71" t="e">
        <f t="shared" si="7"/>
        <v>#N/A</v>
      </c>
      <c r="D66" s="28" t="e">
        <f t="shared" si="8"/>
        <v>#N/A</v>
      </c>
      <c r="E66" s="72"/>
      <c r="F66" s="73"/>
      <c r="G66" s="70" t="str">
        <f t="shared" si="9"/>
        <v/>
      </c>
      <c r="H66" s="65" t="str">
        <f t="shared" si="10"/>
        <v/>
      </c>
      <c r="I66" s="76"/>
    </row>
    <row r="67" spans="1:9" ht="15" customHeight="1" x14ac:dyDescent="0.25">
      <c r="A67" s="61">
        <f t="shared" si="11"/>
        <v>64</v>
      </c>
      <c r="B67" s="38" t="e">
        <f t="shared" si="6"/>
        <v>#N/A</v>
      </c>
      <c r="C67" s="71" t="e">
        <f t="shared" si="7"/>
        <v>#N/A</v>
      </c>
      <c r="D67" s="28" t="e">
        <f t="shared" si="8"/>
        <v>#N/A</v>
      </c>
      <c r="E67" s="72"/>
      <c r="F67" s="73"/>
      <c r="G67" s="70" t="str">
        <f t="shared" si="9"/>
        <v/>
      </c>
      <c r="H67" s="65" t="str">
        <f t="shared" si="10"/>
        <v/>
      </c>
      <c r="I67" s="76"/>
    </row>
    <row r="68" spans="1:9" ht="15" customHeight="1" x14ac:dyDescent="0.25">
      <c r="A68" s="61">
        <f t="shared" si="11"/>
        <v>65</v>
      </c>
      <c r="B68" s="38" t="e">
        <f t="shared" ref="B68:B104" si="12">VLOOKUP(E68,Dossard,2)</f>
        <v>#N/A</v>
      </c>
      <c r="C68" s="71" t="e">
        <f t="shared" ref="C68:C104" si="13">VLOOKUP(E68,Dossard,3)</f>
        <v>#N/A</v>
      </c>
      <c r="D68" s="28" t="e">
        <f t="shared" ref="D68:D99" si="14">VLOOKUP(E68,Dossard,5)</f>
        <v>#N/A</v>
      </c>
      <c r="E68" s="72"/>
      <c r="F68" s="73"/>
      <c r="G68" s="70" t="str">
        <f t="shared" ref="G68:G99" si="15">IF(F68="","",F68/VLOOKUP(E68,Dossard,6))</f>
        <v/>
      </c>
      <c r="H68" s="65" t="str">
        <f t="shared" ref="H68:H104" si="16">IF(E68="","",IF(OR(E68&gt;dernier,E68&lt;premier),"inconnu",IF(VLOOKUP(E68,edition,7)=3,E68,"Erreur Course")))</f>
        <v/>
      </c>
      <c r="I68" s="76"/>
    </row>
    <row r="69" spans="1:9" ht="15" customHeight="1" x14ac:dyDescent="0.25">
      <c r="A69" s="61">
        <f t="shared" ref="A69:A104" si="17">IF(OR(H69="inconnu",H69="déjà saisi",IF(F69="","FAUX",F69=F68)),A68,A68+1)</f>
        <v>66</v>
      </c>
      <c r="B69" s="38" t="e">
        <f t="shared" si="12"/>
        <v>#N/A</v>
      </c>
      <c r="C69" s="71" t="e">
        <f t="shared" si="13"/>
        <v>#N/A</v>
      </c>
      <c r="D69" s="28" t="e">
        <f t="shared" si="14"/>
        <v>#N/A</v>
      </c>
      <c r="E69" s="72"/>
      <c r="F69" s="73"/>
      <c r="G69" s="70" t="str">
        <f t="shared" si="15"/>
        <v/>
      </c>
      <c r="H69" s="65" t="str">
        <f t="shared" si="16"/>
        <v/>
      </c>
      <c r="I69" s="76"/>
    </row>
    <row r="70" spans="1:9" ht="15" customHeight="1" x14ac:dyDescent="0.25">
      <c r="A70" s="61">
        <f t="shared" si="17"/>
        <v>67</v>
      </c>
      <c r="B70" s="38" t="e">
        <f t="shared" si="12"/>
        <v>#N/A</v>
      </c>
      <c r="C70" s="71" t="e">
        <f t="shared" si="13"/>
        <v>#N/A</v>
      </c>
      <c r="D70" s="28" t="e">
        <f t="shared" si="14"/>
        <v>#N/A</v>
      </c>
      <c r="E70" s="72"/>
      <c r="F70" s="73"/>
      <c r="G70" s="70" t="str">
        <f t="shared" si="15"/>
        <v/>
      </c>
      <c r="H70" s="65" t="str">
        <f t="shared" si="16"/>
        <v/>
      </c>
      <c r="I70" s="76"/>
    </row>
    <row r="71" spans="1:9" ht="15" customHeight="1" x14ac:dyDescent="0.25">
      <c r="A71" s="61">
        <f t="shared" si="17"/>
        <v>68</v>
      </c>
      <c r="B71" s="38" t="e">
        <f t="shared" si="12"/>
        <v>#N/A</v>
      </c>
      <c r="C71" s="71" t="e">
        <f t="shared" si="13"/>
        <v>#N/A</v>
      </c>
      <c r="D71" s="28" t="e">
        <f t="shared" si="14"/>
        <v>#N/A</v>
      </c>
      <c r="E71" s="72"/>
      <c r="F71" s="73"/>
      <c r="G71" s="70" t="str">
        <f t="shared" si="15"/>
        <v/>
      </c>
      <c r="H71" s="65" t="str">
        <f t="shared" si="16"/>
        <v/>
      </c>
      <c r="I71" s="76"/>
    </row>
    <row r="72" spans="1:9" ht="15" customHeight="1" x14ac:dyDescent="0.25">
      <c r="A72" s="61">
        <f t="shared" si="17"/>
        <v>69</v>
      </c>
      <c r="B72" s="38" t="e">
        <f t="shared" si="12"/>
        <v>#N/A</v>
      </c>
      <c r="C72" s="71" t="e">
        <f t="shared" si="13"/>
        <v>#N/A</v>
      </c>
      <c r="D72" s="28" t="e">
        <f t="shared" si="14"/>
        <v>#N/A</v>
      </c>
      <c r="E72" s="72"/>
      <c r="F72" s="73"/>
      <c r="G72" s="70" t="str">
        <f t="shared" si="15"/>
        <v/>
      </c>
      <c r="H72" s="65" t="str">
        <f t="shared" si="16"/>
        <v/>
      </c>
      <c r="I72" s="76"/>
    </row>
    <row r="73" spans="1:9" ht="15" customHeight="1" x14ac:dyDescent="0.25">
      <c r="A73" s="61">
        <f t="shared" si="17"/>
        <v>70</v>
      </c>
      <c r="B73" s="38" t="e">
        <f t="shared" si="12"/>
        <v>#N/A</v>
      </c>
      <c r="C73" s="71" t="e">
        <f t="shared" si="13"/>
        <v>#N/A</v>
      </c>
      <c r="D73" s="28" t="e">
        <f t="shared" si="14"/>
        <v>#N/A</v>
      </c>
      <c r="E73" s="72"/>
      <c r="F73" s="73"/>
      <c r="G73" s="70" t="str">
        <f t="shared" si="15"/>
        <v/>
      </c>
      <c r="H73" s="65" t="str">
        <f t="shared" si="16"/>
        <v/>
      </c>
      <c r="I73" s="76"/>
    </row>
    <row r="74" spans="1:9" ht="15" customHeight="1" x14ac:dyDescent="0.25">
      <c r="A74" s="61">
        <f t="shared" si="17"/>
        <v>71</v>
      </c>
      <c r="B74" s="38" t="e">
        <f t="shared" si="12"/>
        <v>#N/A</v>
      </c>
      <c r="C74" s="71" t="e">
        <f t="shared" si="13"/>
        <v>#N/A</v>
      </c>
      <c r="D74" s="28" t="e">
        <f t="shared" si="14"/>
        <v>#N/A</v>
      </c>
      <c r="E74" s="72"/>
      <c r="F74" s="73"/>
      <c r="G74" s="70" t="str">
        <f t="shared" si="15"/>
        <v/>
      </c>
      <c r="H74" s="65" t="str">
        <f t="shared" si="16"/>
        <v/>
      </c>
      <c r="I74" s="76"/>
    </row>
    <row r="75" spans="1:9" ht="15" customHeight="1" x14ac:dyDescent="0.25">
      <c r="A75" s="61">
        <f t="shared" si="17"/>
        <v>72</v>
      </c>
      <c r="B75" s="38" t="e">
        <f t="shared" si="12"/>
        <v>#N/A</v>
      </c>
      <c r="C75" s="71" t="e">
        <f t="shared" si="13"/>
        <v>#N/A</v>
      </c>
      <c r="D75" s="28" t="e">
        <f t="shared" si="14"/>
        <v>#N/A</v>
      </c>
      <c r="E75" s="72"/>
      <c r="F75" s="73"/>
      <c r="G75" s="70" t="str">
        <f t="shared" si="15"/>
        <v/>
      </c>
      <c r="H75" s="65" t="str">
        <f t="shared" si="16"/>
        <v/>
      </c>
      <c r="I75" s="76"/>
    </row>
    <row r="76" spans="1:9" ht="15" customHeight="1" x14ac:dyDescent="0.25">
      <c r="A76" s="61">
        <f t="shared" si="17"/>
        <v>73</v>
      </c>
      <c r="B76" s="38" t="e">
        <f t="shared" si="12"/>
        <v>#N/A</v>
      </c>
      <c r="C76" s="71" t="e">
        <f t="shared" si="13"/>
        <v>#N/A</v>
      </c>
      <c r="D76" s="28" t="e">
        <f t="shared" si="14"/>
        <v>#N/A</v>
      </c>
      <c r="E76" s="72"/>
      <c r="F76" s="73"/>
      <c r="G76" s="70" t="str">
        <f t="shared" si="15"/>
        <v/>
      </c>
      <c r="H76" s="65" t="str">
        <f t="shared" si="16"/>
        <v/>
      </c>
      <c r="I76" s="76"/>
    </row>
    <row r="77" spans="1:9" ht="15" customHeight="1" x14ac:dyDescent="0.25">
      <c r="A77" s="61">
        <f t="shared" si="17"/>
        <v>74</v>
      </c>
      <c r="B77" s="38" t="e">
        <f t="shared" si="12"/>
        <v>#N/A</v>
      </c>
      <c r="C77" s="71" t="e">
        <f t="shared" si="13"/>
        <v>#N/A</v>
      </c>
      <c r="D77" s="28" t="e">
        <f t="shared" si="14"/>
        <v>#N/A</v>
      </c>
      <c r="E77" s="72"/>
      <c r="F77" s="73"/>
      <c r="G77" s="70" t="str">
        <f t="shared" si="15"/>
        <v/>
      </c>
      <c r="H77" s="65" t="str">
        <f t="shared" si="16"/>
        <v/>
      </c>
      <c r="I77" s="76"/>
    </row>
    <row r="78" spans="1:9" ht="15" customHeight="1" x14ac:dyDescent="0.25">
      <c r="A78" s="61">
        <f t="shared" si="17"/>
        <v>75</v>
      </c>
      <c r="B78" s="38" t="e">
        <f t="shared" si="12"/>
        <v>#N/A</v>
      </c>
      <c r="C78" s="71" t="e">
        <f t="shared" si="13"/>
        <v>#N/A</v>
      </c>
      <c r="D78" s="28" t="e">
        <f t="shared" si="14"/>
        <v>#N/A</v>
      </c>
      <c r="E78" s="72"/>
      <c r="F78" s="73"/>
      <c r="G78" s="70" t="str">
        <f t="shared" si="15"/>
        <v/>
      </c>
      <c r="H78" s="65" t="str">
        <f t="shared" si="16"/>
        <v/>
      </c>
      <c r="I78" s="76"/>
    </row>
    <row r="79" spans="1:9" ht="15" customHeight="1" x14ac:dyDescent="0.25">
      <c r="A79" s="61">
        <f t="shared" si="17"/>
        <v>76</v>
      </c>
      <c r="B79" s="38" t="e">
        <f t="shared" si="12"/>
        <v>#N/A</v>
      </c>
      <c r="C79" s="71" t="e">
        <f t="shared" si="13"/>
        <v>#N/A</v>
      </c>
      <c r="D79" s="28" t="e">
        <f t="shared" si="14"/>
        <v>#N/A</v>
      </c>
      <c r="E79" s="72"/>
      <c r="F79" s="73"/>
      <c r="G79" s="70" t="str">
        <f t="shared" si="15"/>
        <v/>
      </c>
      <c r="H79" s="65" t="str">
        <f t="shared" si="16"/>
        <v/>
      </c>
      <c r="I79" s="76"/>
    </row>
    <row r="80" spans="1:9" ht="15" customHeight="1" x14ac:dyDescent="0.25">
      <c r="A80" s="61">
        <f t="shared" si="17"/>
        <v>77</v>
      </c>
      <c r="B80" s="38" t="e">
        <f t="shared" si="12"/>
        <v>#N/A</v>
      </c>
      <c r="C80" s="71" t="e">
        <f t="shared" si="13"/>
        <v>#N/A</v>
      </c>
      <c r="D80" s="28" t="e">
        <f t="shared" si="14"/>
        <v>#N/A</v>
      </c>
      <c r="E80" s="72"/>
      <c r="F80" s="73"/>
      <c r="G80" s="70" t="str">
        <f t="shared" si="15"/>
        <v/>
      </c>
      <c r="H80" s="65" t="str">
        <f t="shared" si="16"/>
        <v/>
      </c>
      <c r="I80" s="76"/>
    </row>
    <row r="81" spans="1:9" ht="15" customHeight="1" x14ac:dyDescent="0.25">
      <c r="A81" s="61">
        <f t="shared" si="17"/>
        <v>78</v>
      </c>
      <c r="B81" s="38" t="e">
        <f t="shared" si="12"/>
        <v>#N/A</v>
      </c>
      <c r="C81" s="71" t="e">
        <f t="shared" si="13"/>
        <v>#N/A</v>
      </c>
      <c r="D81" s="28" t="e">
        <f t="shared" si="14"/>
        <v>#N/A</v>
      </c>
      <c r="E81" s="72"/>
      <c r="F81" s="73"/>
      <c r="G81" s="70" t="str">
        <f t="shared" si="15"/>
        <v/>
      </c>
      <c r="H81" s="65" t="str">
        <f t="shared" si="16"/>
        <v/>
      </c>
      <c r="I81" s="76"/>
    </row>
    <row r="82" spans="1:9" ht="15" customHeight="1" x14ac:dyDescent="0.25">
      <c r="A82" s="61">
        <f t="shared" si="17"/>
        <v>79</v>
      </c>
      <c r="B82" s="38" t="e">
        <f t="shared" si="12"/>
        <v>#N/A</v>
      </c>
      <c r="C82" s="71" t="e">
        <f t="shared" si="13"/>
        <v>#N/A</v>
      </c>
      <c r="D82" s="28" t="e">
        <f t="shared" si="14"/>
        <v>#N/A</v>
      </c>
      <c r="E82" s="72"/>
      <c r="F82" s="73"/>
      <c r="G82" s="70" t="str">
        <f t="shared" si="15"/>
        <v/>
      </c>
      <c r="H82" s="65" t="str">
        <f t="shared" si="16"/>
        <v/>
      </c>
      <c r="I82" s="76"/>
    </row>
    <row r="83" spans="1:9" ht="15" customHeight="1" x14ac:dyDescent="0.25">
      <c r="A83" s="61">
        <f t="shared" si="17"/>
        <v>80</v>
      </c>
      <c r="B83" s="38" t="e">
        <f t="shared" si="12"/>
        <v>#N/A</v>
      </c>
      <c r="C83" s="71" t="e">
        <f t="shared" si="13"/>
        <v>#N/A</v>
      </c>
      <c r="D83" s="28" t="e">
        <f t="shared" si="14"/>
        <v>#N/A</v>
      </c>
      <c r="E83" s="72"/>
      <c r="F83" s="73"/>
      <c r="G83" s="70" t="str">
        <f t="shared" si="15"/>
        <v/>
      </c>
      <c r="H83" s="65" t="str">
        <f t="shared" si="16"/>
        <v/>
      </c>
      <c r="I83" s="76"/>
    </row>
    <row r="84" spans="1:9" ht="15" customHeight="1" x14ac:dyDescent="0.25">
      <c r="A84" s="61">
        <f t="shared" si="17"/>
        <v>81</v>
      </c>
      <c r="B84" s="38" t="e">
        <f t="shared" si="12"/>
        <v>#N/A</v>
      </c>
      <c r="C84" s="71" t="e">
        <f t="shared" si="13"/>
        <v>#N/A</v>
      </c>
      <c r="D84" s="28" t="e">
        <f t="shared" si="14"/>
        <v>#N/A</v>
      </c>
      <c r="E84" s="72"/>
      <c r="F84" s="73"/>
      <c r="G84" s="70" t="str">
        <f t="shared" si="15"/>
        <v/>
      </c>
      <c r="H84" s="65" t="str">
        <f t="shared" si="16"/>
        <v/>
      </c>
      <c r="I84" s="76"/>
    </row>
    <row r="85" spans="1:9" ht="15" customHeight="1" x14ac:dyDescent="0.25">
      <c r="A85" s="61">
        <f t="shared" si="17"/>
        <v>82</v>
      </c>
      <c r="B85" s="38" t="e">
        <f t="shared" si="12"/>
        <v>#N/A</v>
      </c>
      <c r="C85" s="71" t="e">
        <f t="shared" si="13"/>
        <v>#N/A</v>
      </c>
      <c r="D85" s="28" t="e">
        <f t="shared" si="14"/>
        <v>#N/A</v>
      </c>
      <c r="E85" s="72"/>
      <c r="F85" s="73"/>
      <c r="G85" s="70" t="str">
        <f t="shared" si="15"/>
        <v/>
      </c>
      <c r="H85" s="65" t="str">
        <f t="shared" si="16"/>
        <v/>
      </c>
      <c r="I85" s="76"/>
    </row>
    <row r="86" spans="1:9" ht="15" customHeight="1" x14ac:dyDescent="0.25">
      <c r="A86" s="61">
        <f t="shared" si="17"/>
        <v>83</v>
      </c>
      <c r="B86" s="38" t="e">
        <f t="shared" si="12"/>
        <v>#N/A</v>
      </c>
      <c r="C86" s="71" t="e">
        <f t="shared" si="13"/>
        <v>#N/A</v>
      </c>
      <c r="D86" s="28" t="e">
        <f t="shared" si="14"/>
        <v>#N/A</v>
      </c>
      <c r="E86" s="72"/>
      <c r="F86" s="73"/>
      <c r="G86" s="70" t="str">
        <f t="shared" si="15"/>
        <v/>
      </c>
      <c r="H86" s="65" t="str">
        <f t="shared" si="16"/>
        <v/>
      </c>
      <c r="I86" s="76"/>
    </row>
    <row r="87" spans="1:9" ht="15" customHeight="1" x14ac:dyDescent="0.25">
      <c r="A87" s="61">
        <f t="shared" si="17"/>
        <v>84</v>
      </c>
      <c r="B87" s="38" t="e">
        <f t="shared" si="12"/>
        <v>#N/A</v>
      </c>
      <c r="C87" s="71" t="e">
        <f t="shared" si="13"/>
        <v>#N/A</v>
      </c>
      <c r="D87" s="28" t="e">
        <f t="shared" si="14"/>
        <v>#N/A</v>
      </c>
      <c r="E87" s="72"/>
      <c r="F87" s="73"/>
      <c r="G87" s="70" t="str">
        <f t="shared" si="15"/>
        <v/>
      </c>
      <c r="H87" s="65" t="str">
        <f t="shared" si="16"/>
        <v/>
      </c>
      <c r="I87" s="76"/>
    </row>
    <row r="88" spans="1:9" ht="15" customHeight="1" x14ac:dyDescent="0.25">
      <c r="A88" s="61">
        <f t="shared" si="17"/>
        <v>85</v>
      </c>
      <c r="B88" s="38" t="e">
        <f t="shared" si="12"/>
        <v>#N/A</v>
      </c>
      <c r="C88" s="71" t="e">
        <f t="shared" si="13"/>
        <v>#N/A</v>
      </c>
      <c r="D88" s="28" t="e">
        <f t="shared" si="14"/>
        <v>#N/A</v>
      </c>
      <c r="E88" s="72"/>
      <c r="F88" s="73"/>
      <c r="G88" s="70" t="str">
        <f t="shared" si="15"/>
        <v/>
      </c>
      <c r="H88" s="65" t="str">
        <f t="shared" si="16"/>
        <v/>
      </c>
      <c r="I88" s="76"/>
    </row>
    <row r="89" spans="1:9" ht="15" customHeight="1" x14ac:dyDescent="0.25">
      <c r="A89" s="61">
        <f t="shared" si="17"/>
        <v>86</v>
      </c>
      <c r="B89" s="38" t="e">
        <f t="shared" si="12"/>
        <v>#N/A</v>
      </c>
      <c r="C89" s="71" t="e">
        <f t="shared" si="13"/>
        <v>#N/A</v>
      </c>
      <c r="D89" s="28" t="e">
        <f t="shared" si="14"/>
        <v>#N/A</v>
      </c>
      <c r="E89" s="72"/>
      <c r="F89" s="73"/>
      <c r="G89" s="70" t="str">
        <f t="shared" si="15"/>
        <v/>
      </c>
      <c r="H89" s="65" t="str">
        <f t="shared" si="16"/>
        <v/>
      </c>
      <c r="I89" s="76"/>
    </row>
    <row r="90" spans="1:9" ht="15" customHeight="1" x14ac:dyDescent="0.25">
      <c r="A90" s="61">
        <f t="shared" si="17"/>
        <v>87</v>
      </c>
      <c r="B90" s="38" t="e">
        <f t="shared" si="12"/>
        <v>#N/A</v>
      </c>
      <c r="C90" s="71" t="e">
        <f t="shared" si="13"/>
        <v>#N/A</v>
      </c>
      <c r="D90" s="28" t="e">
        <f t="shared" si="14"/>
        <v>#N/A</v>
      </c>
      <c r="E90" s="72"/>
      <c r="F90" s="73"/>
      <c r="G90" s="70" t="str">
        <f t="shared" si="15"/>
        <v/>
      </c>
      <c r="H90" s="65" t="str">
        <f t="shared" si="16"/>
        <v/>
      </c>
      <c r="I90" s="76"/>
    </row>
    <row r="91" spans="1:9" ht="15" customHeight="1" x14ac:dyDescent="0.25">
      <c r="A91" s="61">
        <f t="shared" si="17"/>
        <v>88</v>
      </c>
      <c r="B91" s="38" t="e">
        <f t="shared" si="12"/>
        <v>#N/A</v>
      </c>
      <c r="C91" s="71" t="e">
        <f t="shared" si="13"/>
        <v>#N/A</v>
      </c>
      <c r="D91" s="28" t="e">
        <f t="shared" si="14"/>
        <v>#N/A</v>
      </c>
      <c r="E91" s="72"/>
      <c r="F91" s="73"/>
      <c r="G91" s="70" t="str">
        <f t="shared" si="15"/>
        <v/>
      </c>
      <c r="H91" s="65" t="str">
        <f t="shared" si="16"/>
        <v/>
      </c>
      <c r="I91" s="76"/>
    </row>
    <row r="92" spans="1:9" ht="15" customHeight="1" x14ac:dyDescent="0.25">
      <c r="A92" s="61">
        <f t="shared" si="17"/>
        <v>89</v>
      </c>
      <c r="B92" s="38" t="e">
        <f t="shared" si="12"/>
        <v>#N/A</v>
      </c>
      <c r="C92" s="71" t="e">
        <f t="shared" si="13"/>
        <v>#N/A</v>
      </c>
      <c r="D92" s="28" t="e">
        <f t="shared" si="14"/>
        <v>#N/A</v>
      </c>
      <c r="E92" s="72"/>
      <c r="F92" s="73"/>
      <c r="G92" s="70" t="str">
        <f t="shared" si="15"/>
        <v/>
      </c>
      <c r="H92" s="65" t="str">
        <f t="shared" si="16"/>
        <v/>
      </c>
      <c r="I92" s="76"/>
    </row>
    <row r="93" spans="1:9" ht="15" customHeight="1" x14ac:dyDescent="0.25">
      <c r="A93" s="61">
        <f t="shared" si="17"/>
        <v>90</v>
      </c>
      <c r="B93" s="38" t="e">
        <f t="shared" si="12"/>
        <v>#N/A</v>
      </c>
      <c r="C93" s="71" t="e">
        <f t="shared" si="13"/>
        <v>#N/A</v>
      </c>
      <c r="D93" s="28" t="e">
        <f t="shared" si="14"/>
        <v>#N/A</v>
      </c>
      <c r="E93" s="72"/>
      <c r="F93" s="73"/>
      <c r="G93" s="70" t="str">
        <f t="shared" si="15"/>
        <v/>
      </c>
      <c r="H93" s="65" t="str">
        <f t="shared" si="16"/>
        <v/>
      </c>
      <c r="I93" s="76"/>
    </row>
    <row r="94" spans="1:9" ht="15" customHeight="1" x14ac:dyDescent="0.25">
      <c r="A94" s="61">
        <f t="shared" si="17"/>
        <v>91</v>
      </c>
      <c r="B94" s="38" t="e">
        <f t="shared" si="12"/>
        <v>#N/A</v>
      </c>
      <c r="C94" s="71" t="e">
        <f t="shared" si="13"/>
        <v>#N/A</v>
      </c>
      <c r="D94" s="28" t="e">
        <f t="shared" si="14"/>
        <v>#N/A</v>
      </c>
      <c r="E94" s="72"/>
      <c r="F94" s="73"/>
      <c r="G94" s="70" t="str">
        <f t="shared" si="15"/>
        <v/>
      </c>
      <c r="H94" s="65" t="str">
        <f t="shared" si="16"/>
        <v/>
      </c>
      <c r="I94" s="76"/>
    </row>
    <row r="95" spans="1:9" ht="15" customHeight="1" x14ac:dyDescent="0.25">
      <c r="A95" s="61">
        <f t="shared" si="17"/>
        <v>92</v>
      </c>
      <c r="B95" s="38" t="e">
        <f t="shared" si="12"/>
        <v>#N/A</v>
      </c>
      <c r="C95" s="71" t="e">
        <f t="shared" si="13"/>
        <v>#N/A</v>
      </c>
      <c r="D95" s="28" t="e">
        <f t="shared" si="14"/>
        <v>#N/A</v>
      </c>
      <c r="E95" s="72"/>
      <c r="F95" s="73"/>
      <c r="G95" s="70" t="str">
        <f t="shared" si="15"/>
        <v/>
      </c>
      <c r="H95" s="65" t="str">
        <f t="shared" si="16"/>
        <v/>
      </c>
      <c r="I95" s="76"/>
    </row>
    <row r="96" spans="1:9" ht="15" customHeight="1" x14ac:dyDescent="0.25">
      <c r="A96" s="61">
        <f t="shared" si="17"/>
        <v>93</v>
      </c>
      <c r="B96" s="38" t="e">
        <f t="shared" si="12"/>
        <v>#N/A</v>
      </c>
      <c r="C96" s="71" t="e">
        <f t="shared" si="13"/>
        <v>#N/A</v>
      </c>
      <c r="D96" s="28" t="e">
        <f t="shared" si="14"/>
        <v>#N/A</v>
      </c>
      <c r="E96" s="72"/>
      <c r="F96" s="73"/>
      <c r="G96" s="70" t="str">
        <f t="shared" si="15"/>
        <v/>
      </c>
      <c r="H96" s="65" t="str">
        <f t="shared" si="16"/>
        <v/>
      </c>
      <c r="I96" s="76"/>
    </row>
    <row r="97" spans="1:9" ht="15" customHeight="1" x14ac:dyDescent="0.25">
      <c r="A97" s="61">
        <f t="shared" si="17"/>
        <v>94</v>
      </c>
      <c r="B97" s="38" t="e">
        <f t="shared" si="12"/>
        <v>#N/A</v>
      </c>
      <c r="C97" s="71" t="e">
        <f t="shared" si="13"/>
        <v>#N/A</v>
      </c>
      <c r="D97" s="28" t="e">
        <f t="shared" si="14"/>
        <v>#N/A</v>
      </c>
      <c r="E97" s="72"/>
      <c r="F97" s="73"/>
      <c r="G97" s="70" t="str">
        <f t="shared" si="15"/>
        <v/>
      </c>
      <c r="H97" s="65" t="str">
        <f t="shared" si="16"/>
        <v/>
      </c>
      <c r="I97" s="76"/>
    </row>
    <row r="98" spans="1:9" ht="15" customHeight="1" x14ac:dyDescent="0.25">
      <c r="A98" s="61">
        <f t="shared" si="17"/>
        <v>95</v>
      </c>
      <c r="B98" s="38" t="e">
        <f t="shared" si="12"/>
        <v>#N/A</v>
      </c>
      <c r="C98" s="71" t="e">
        <f t="shared" si="13"/>
        <v>#N/A</v>
      </c>
      <c r="D98" s="28" t="e">
        <f t="shared" si="14"/>
        <v>#N/A</v>
      </c>
      <c r="E98" s="72"/>
      <c r="F98" s="73"/>
      <c r="G98" s="70" t="str">
        <f t="shared" si="15"/>
        <v/>
      </c>
      <c r="H98" s="65" t="str">
        <f t="shared" si="16"/>
        <v/>
      </c>
      <c r="I98" s="76"/>
    </row>
    <row r="99" spans="1:9" ht="15" customHeight="1" x14ac:dyDescent="0.25">
      <c r="A99" s="61">
        <f t="shared" si="17"/>
        <v>96</v>
      </c>
      <c r="B99" s="38" t="e">
        <f t="shared" si="12"/>
        <v>#N/A</v>
      </c>
      <c r="C99" s="71" t="e">
        <f t="shared" si="13"/>
        <v>#N/A</v>
      </c>
      <c r="D99" s="28" t="e">
        <f t="shared" si="14"/>
        <v>#N/A</v>
      </c>
      <c r="E99" s="72"/>
      <c r="F99" s="73"/>
      <c r="G99" s="70" t="str">
        <f t="shared" si="15"/>
        <v/>
      </c>
      <c r="H99" s="65" t="str">
        <f t="shared" si="16"/>
        <v/>
      </c>
      <c r="I99" s="76"/>
    </row>
    <row r="100" spans="1:9" ht="15" customHeight="1" x14ac:dyDescent="0.25">
      <c r="A100" s="61">
        <f t="shared" si="17"/>
        <v>97</v>
      </c>
      <c r="B100" s="38" t="e">
        <f t="shared" si="12"/>
        <v>#N/A</v>
      </c>
      <c r="C100" s="71" t="e">
        <f t="shared" si="13"/>
        <v>#N/A</v>
      </c>
      <c r="D100" s="28" t="e">
        <f t="shared" ref="D100:D104" si="18">VLOOKUP(E100,Dossard,5)</f>
        <v>#N/A</v>
      </c>
      <c r="E100" s="72"/>
      <c r="F100" s="73"/>
      <c r="G100" s="70" t="str">
        <f t="shared" ref="G100:G104" si="19">IF(F100="","",F100/VLOOKUP(E100,Dossard,6))</f>
        <v/>
      </c>
      <c r="H100" s="65" t="str">
        <f t="shared" si="16"/>
        <v/>
      </c>
      <c r="I100" s="76"/>
    </row>
    <row r="101" spans="1:9" ht="15" customHeight="1" x14ac:dyDescent="0.25">
      <c r="A101" s="61">
        <f t="shared" si="17"/>
        <v>98</v>
      </c>
      <c r="B101" s="38" t="e">
        <f t="shared" si="12"/>
        <v>#N/A</v>
      </c>
      <c r="C101" s="71" t="e">
        <f t="shared" si="13"/>
        <v>#N/A</v>
      </c>
      <c r="D101" s="28" t="e">
        <f t="shared" si="18"/>
        <v>#N/A</v>
      </c>
      <c r="E101" s="72"/>
      <c r="F101" s="73"/>
      <c r="G101" s="70" t="str">
        <f t="shared" si="19"/>
        <v/>
      </c>
      <c r="H101" s="65" t="str">
        <f t="shared" si="16"/>
        <v/>
      </c>
      <c r="I101" s="76"/>
    </row>
    <row r="102" spans="1:9" ht="15" customHeight="1" x14ac:dyDescent="0.25">
      <c r="A102" s="61">
        <f t="shared" si="17"/>
        <v>99</v>
      </c>
      <c r="B102" s="38" t="e">
        <f t="shared" si="12"/>
        <v>#N/A</v>
      </c>
      <c r="C102" s="71" t="e">
        <f t="shared" si="13"/>
        <v>#N/A</v>
      </c>
      <c r="D102" s="28" t="e">
        <f t="shared" si="18"/>
        <v>#N/A</v>
      </c>
      <c r="E102" s="72"/>
      <c r="F102" s="73"/>
      <c r="G102" s="70" t="str">
        <f t="shared" si="19"/>
        <v/>
      </c>
      <c r="H102" s="65" t="str">
        <f t="shared" si="16"/>
        <v/>
      </c>
      <c r="I102" s="76"/>
    </row>
    <row r="103" spans="1:9" ht="15" customHeight="1" x14ac:dyDescent="0.25">
      <c r="A103" s="61">
        <f t="shared" si="17"/>
        <v>100</v>
      </c>
      <c r="B103" s="38" t="e">
        <f t="shared" si="12"/>
        <v>#N/A</v>
      </c>
      <c r="C103" s="71" t="e">
        <f t="shared" si="13"/>
        <v>#N/A</v>
      </c>
      <c r="D103" s="28" t="e">
        <f t="shared" si="18"/>
        <v>#N/A</v>
      </c>
      <c r="E103" s="72"/>
      <c r="F103" s="73"/>
      <c r="G103" s="70" t="str">
        <f t="shared" si="19"/>
        <v/>
      </c>
      <c r="H103" s="65" t="str">
        <f t="shared" si="16"/>
        <v/>
      </c>
      <c r="I103" s="76"/>
    </row>
    <row r="104" spans="1:9" ht="15" customHeight="1" x14ac:dyDescent="0.25">
      <c r="A104" s="61">
        <f t="shared" si="17"/>
        <v>101</v>
      </c>
      <c r="B104" s="38" t="e">
        <f t="shared" si="12"/>
        <v>#N/A</v>
      </c>
      <c r="C104" s="71" t="e">
        <f t="shared" si="13"/>
        <v>#N/A</v>
      </c>
      <c r="D104" s="28" t="e">
        <f t="shared" si="18"/>
        <v>#N/A</v>
      </c>
      <c r="E104" s="72"/>
      <c r="F104" s="73"/>
      <c r="G104" s="70" t="str">
        <f t="shared" si="19"/>
        <v/>
      </c>
      <c r="H104" s="65" t="str">
        <f t="shared" si="16"/>
        <v/>
      </c>
    </row>
    <row r="105" spans="1:9" ht="15" customHeight="1" x14ac:dyDescent="0.25">
      <c r="D105" s="45"/>
      <c r="E105" s="45"/>
      <c r="G105" s="74"/>
    </row>
    <row r="106" spans="1:9" ht="15" customHeight="1" x14ac:dyDescent="0.25">
      <c r="D106" s="45"/>
      <c r="E106" s="45"/>
    </row>
    <row r="107" spans="1:9" ht="15" customHeight="1" x14ac:dyDescent="0.25">
      <c r="D107" s="45"/>
      <c r="E107" s="45"/>
    </row>
    <row r="108" spans="1:9" ht="15" customHeight="1" x14ac:dyDescent="0.25">
      <c r="D108" s="45"/>
      <c r="E108" s="45"/>
    </row>
    <row r="109" spans="1:9" ht="15" customHeight="1" x14ac:dyDescent="0.25">
      <c r="D109" s="45"/>
      <c r="E109" s="45"/>
    </row>
    <row r="110" spans="1:9" ht="15" customHeight="1" x14ac:dyDescent="0.25">
      <c r="D110" s="45"/>
      <c r="E110" s="45"/>
    </row>
  </sheetData>
  <mergeCells count="2">
    <mergeCell ref="A1:B1"/>
    <mergeCell ref="C1:E1"/>
  </mergeCells>
  <conditionalFormatting sqref="H4:H104">
    <cfRule type="cellIs" dxfId="5" priority="2" operator="equal">
      <formula>"inconnu"</formula>
    </cfRule>
  </conditionalFormatting>
  <printOptions horizontalCentered="1"/>
  <pageMargins left="0.78749999999999998" right="0.78749999999999998" top="0" bottom="0" header="0.511811023622047" footer="0.511811023622047"/>
  <pageSetup paperSize="9" scale="52" orientation="portrait" horizontalDpi="300" verticalDpi="300" r:id="rId1"/>
  <rowBreaks count="1" manualBreakCount="1">
    <brk id="6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zoomScaleNormal="100" workbookViewId="0">
      <selection activeCell="I16" sqref="I16"/>
    </sheetView>
  </sheetViews>
  <sheetFormatPr baseColWidth="10" defaultColWidth="11.44140625" defaultRowHeight="15" customHeight="1" x14ac:dyDescent="0.25"/>
  <cols>
    <col min="1" max="1" width="6.88671875" style="43" customWidth="1"/>
    <col min="2" max="2" width="19" style="1" customWidth="1"/>
    <col min="3" max="3" width="15.33203125" style="44" customWidth="1"/>
    <col min="4" max="4" width="7.6640625" style="1" customWidth="1"/>
    <col min="5" max="5" width="12.109375" style="1" customWidth="1"/>
    <col min="6" max="6" width="10" style="45" customWidth="1"/>
    <col min="7" max="7" width="9.6640625" style="45" customWidth="1"/>
    <col min="8" max="8" width="14.5546875" customWidth="1"/>
    <col min="9" max="11" width="6.6640625" customWidth="1"/>
  </cols>
  <sheetData>
    <row r="1" spans="1:23" ht="47.25" customHeight="1" x14ac:dyDescent="0.25">
      <c r="A1" s="104">
        <v>4</v>
      </c>
      <c r="B1" s="104"/>
      <c r="C1" s="105" t="s">
        <v>589</v>
      </c>
      <c r="D1" s="105"/>
      <c r="E1" s="105"/>
      <c r="F1" s="46"/>
      <c r="G1" s="46" t="s">
        <v>590</v>
      </c>
    </row>
    <row r="3" spans="1:23" s="51" customFormat="1" ht="24" customHeight="1" thickBot="1" x14ac:dyDescent="0.3">
      <c r="A3" s="49" t="s">
        <v>584</v>
      </c>
      <c r="B3" s="49" t="s">
        <v>1</v>
      </c>
      <c r="C3" s="49" t="s">
        <v>2</v>
      </c>
      <c r="D3" s="49" t="s">
        <v>4</v>
      </c>
      <c r="E3" s="49" t="s">
        <v>0</v>
      </c>
      <c r="F3" s="49" t="s">
        <v>10</v>
      </c>
      <c r="G3" s="50" t="s">
        <v>585</v>
      </c>
      <c r="H3" s="49" t="s">
        <v>586</v>
      </c>
      <c r="W3" s="52"/>
    </row>
    <row r="4" spans="1:23" s="59" customFormat="1" ht="15" customHeight="1" thickBot="1" x14ac:dyDescent="0.3">
      <c r="A4" s="53">
        <v>1</v>
      </c>
      <c r="B4" s="54" t="str">
        <f t="shared" ref="B4:B35" si="0">VLOOKUP(E4,Dossard,2)</f>
        <v>DAOU</v>
      </c>
      <c r="C4" s="55" t="str">
        <f t="shared" ref="C4:C35" si="1">VLOOKUP(E4,Dossard,3)</f>
        <v>Youssef</v>
      </c>
      <c r="D4" s="54" t="str">
        <f t="shared" ref="D4:D52" si="2">VLOOKUP(E4,Dossard,5)</f>
        <v>5 C</v>
      </c>
      <c r="E4" s="54">
        <v>142</v>
      </c>
      <c r="F4" s="56">
        <v>6.9560185185185185E-3</v>
      </c>
      <c r="G4" s="56">
        <f t="shared" ref="G4:G35" si="3">IF(F4="","",F4/VLOOKUP(E4,Dossard,6))</f>
        <v>3.4780092592592592E-3</v>
      </c>
      <c r="H4" s="89">
        <f t="shared" ref="H4:H35" si="4">IF(E4="","",IF(OR(E4&gt;dernier,E4&lt;premier),"inconnu",IF(VLOOKUP(E4,edition,7)=4,E4,"Erreur Course")))</f>
        <v>142</v>
      </c>
      <c r="W4" s="60"/>
    </row>
    <row r="5" spans="1:23" ht="19.5" customHeight="1" x14ac:dyDescent="0.25">
      <c r="A5" s="61">
        <f t="shared" ref="A5:A36" si="5">IF(OR(H5="inconnu",H5="déjà saisi",IF(F5="","FAUX",F5=F4)),A4,A4+1)</f>
        <v>2</v>
      </c>
      <c r="B5" s="61" t="str">
        <f t="shared" si="0"/>
        <v>BELLINI</v>
      </c>
      <c r="C5" s="62" t="str">
        <f t="shared" si="1"/>
        <v>Mathys</v>
      </c>
      <c r="D5" s="61" t="str">
        <f t="shared" si="2"/>
        <v>5 B</v>
      </c>
      <c r="E5" s="61">
        <v>115</v>
      </c>
      <c r="F5" s="63">
        <v>7.083333333333333E-3</v>
      </c>
      <c r="G5" s="63">
        <f t="shared" si="3"/>
        <v>3.5416666666666665E-3</v>
      </c>
      <c r="H5" s="65">
        <f t="shared" si="4"/>
        <v>115</v>
      </c>
    </row>
    <row r="6" spans="1:23" ht="19.5" customHeight="1" x14ac:dyDescent="0.25">
      <c r="A6" s="61">
        <f t="shared" si="5"/>
        <v>3</v>
      </c>
      <c r="B6" s="65" t="str">
        <f t="shared" si="0"/>
        <v>JEANGEORGES</v>
      </c>
      <c r="C6" s="66" t="str">
        <f t="shared" si="1"/>
        <v>Benjamin</v>
      </c>
      <c r="D6" s="65" t="str">
        <f t="shared" si="2"/>
        <v>5 C</v>
      </c>
      <c r="E6" s="65">
        <v>147</v>
      </c>
      <c r="F6" s="67">
        <v>7.2569444444444443E-3</v>
      </c>
      <c r="G6" s="67">
        <f t="shared" si="3"/>
        <v>3.6284722222222222E-3</v>
      </c>
      <c r="H6" s="89">
        <f t="shared" si="4"/>
        <v>147</v>
      </c>
    </row>
    <row r="7" spans="1:23" ht="19.5" customHeight="1" x14ac:dyDescent="0.25">
      <c r="A7" s="61">
        <f t="shared" si="5"/>
        <v>4</v>
      </c>
      <c r="B7" s="18" t="str">
        <f t="shared" si="0"/>
        <v>JEANGEORGES</v>
      </c>
      <c r="C7" s="69" t="str">
        <f t="shared" si="1"/>
        <v>Baptiste</v>
      </c>
      <c r="D7" s="18" t="str">
        <f t="shared" si="2"/>
        <v>5 B</v>
      </c>
      <c r="E7" s="18">
        <v>129</v>
      </c>
      <c r="F7" s="23">
        <v>7.3379629629629628E-3</v>
      </c>
      <c r="G7" s="23">
        <f t="shared" si="3"/>
        <v>3.6689814814814814E-3</v>
      </c>
      <c r="H7" s="65">
        <f t="shared" si="4"/>
        <v>129</v>
      </c>
    </row>
    <row r="8" spans="1:23" ht="15" customHeight="1" x14ac:dyDescent="0.25">
      <c r="A8" s="61">
        <f t="shared" si="5"/>
        <v>5</v>
      </c>
      <c r="B8" s="18" t="str">
        <f t="shared" si="0"/>
        <v>TISSERAND</v>
      </c>
      <c r="C8" s="69" t="str">
        <f t="shared" si="1"/>
        <v>Maxence</v>
      </c>
      <c r="D8" s="18" t="str">
        <f t="shared" si="2"/>
        <v>5 B</v>
      </c>
      <c r="E8" s="18">
        <v>135</v>
      </c>
      <c r="F8" s="23">
        <v>7.6041666666666662E-3</v>
      </c>
      <c r="G8" s="23">
        <f t="shared" si="3"/>
        <v>3.8020833333333331E-3</v>
      </c>
      <c r="H8" s="89">
        <f t="shared" si="4"/>
        <v>135</v>
      </c>
    </row>
    <row r="9" spans="1:23" ht="15" customHeight="1" x14ac:dyDescent="0.25">
      <c r="A9" s="61">
        <f t="shared" si="5"/>
        <v>6</v>
      </c>
      <c r="B9" s="18" t="str">
        <f t="shared" si="0"/>
        <v>BREVILLE</v>
      </c>
      <c r="C9" s="69" t="str">
        <f t="shared" si="1"/>
        <v>Benoit</v>
      </c>
      <c r="D9" s="18" t="str">
        <f t="shared" si="2"/>
        <v>5 B</v>
      </c>
      <c r="E9" s="18">
        <v>117</v>
      </c>
      <c r="F9" s="23">
        <v>7.7546296296296287E-3</v>
      </c>
      <c r="G9" s="23">
        <f t="shared" si="3"/>
        <v>3.8773148148148143E-3</v>
      </c>
      <c r="H9" s="65">
        <f t="shared" si="4"/>
        <v>117</v>
      </c>
    </row>
    <row r="10" spans="1:23" ht="15" customHeight="1" x14ac:dyDescent="0.25">
      <c r="A10" s="61">
        <f t="shared" si="5"/>
        <v>7</v>
      </c>
      <c r="B10" s="18" t="str">
        <f t="shared" si="0"/>
        <v>ALAMI BEN LAKHDAR</v>
      </c>
      <c r="C10" s="69" t="str">
        <f t="shared" si="1"/>
        <v>Adam</v>
      </c>
      <c r="D10" s="18" t="str">
        <f t="shared" si="2"/>
        <v>5 C</v>
      </c>
      <c r="E10" s="18">
        <v>137</v>
      </c>
      <c r="F10" s="23">
        <v>7.8009259259259256E-3</v>
      </c>
      <c r="G10" s="23">
        <f t="shared" si="3"/>
        <v>3.9004629629629628E-3</v>
      </c>
      <c r="H10" s="89">
        <f t="shared" si="4"/>
        <v>137</v>
      </c>
    </row>
    <row r="11" spans="1:23" ht="15" customHeight="1" x14ac:dyDescent="0.25">
      <c r="A11" s="61">
        <f t="shared" si="5"/>
        <v>8</v>
      </c>
      <c r="B11" s="18" t="str">
        <f t="shared" si="0"/>
        <v>THINET</v>
      </c>
      <c r="C11" s="69" t="str">
        <f t="shared" si="1"/>
        <v>Arthur</v>
      </c>
      <c r="D11" s="18" t="str">
        <f t="shared" si="2"/>
        <v>5 A</v>
      </c>
      <c r="E11" s="18">
        <v>110</v>
      </c>
      <c r="F11" s="23">
        <v>7.8472222222222224E-3</v>
      </c>
      <c r="G11" s="23">
        <f t="shared" si="3"/>
        <v>3.9236111111111112E-3</v>
      </c>
      <c r="H11" s="65">
        <f t="shared" si="4"/>
        <v>110</v>
      </c>
    </row>
    <row r="12" spans="1:23" ht="15" customHeight="1" x14ac:dyDescent="0.25">
      <c r="A12" s="61">
        <f t="shared" si="5"/>
        <v>9</v>
      </c>
      <c r="B12" s="18" t="str">
        <f t="shared" si="0"/>
        <v>TISSIER</v>
      </c>
      <c r="C12" s="69" t="str">
        <f t="shared" si="1"/>
        <v>David</v>
      </c>
      <c r="D12" s="18" t="str">
        <f t="shared" si="2"/>
        <v>5 C</v>
      </c>
      <c r="E12" s="18">
        <v>156</v>
      </c>
      <c r="F12" s="23">
        <v>7.9282407407407409E-3</v>
      </c>
      <c r="G12" s="23">
        <f t="shared" si="3"/>
        <v>3.9641203703703705E-3</v>
      </c>
      <c r="H12" s="89">
        <f t="shared" si="4"/>
        <v>156</v>
      </c>
    </row>
    <row r="13" spans="1:23" ht="15" customHeight="1" x14ac:dyDescent="0.25">
      <c r="A13" s="61">
        <f t="shared" si="5"/>
        <v>10</v>
      </c>
      <c r="B13" s="18" t="str">
        <f t="shared" si="0"/>
        <v>ISHIMWE CYUSA</v>
      </c>
      <c r="C13" s="69" t="str">
        <f t="shared" si="1"/>
        <v>Alvin</v>
      </c>
      <c r="D13" s="18" t="str">
        <f t="shared" si="2"/>
        <v>5 D</v>
      </c>
      <c r="E13" s="18">
        <v>172</v>
      </c>
      <c r="F13" s="23">
        <v>8.1249999999999985E-3</v>
      </c>
      <c r="G13" s="23">
        <f t="shared" si="3"/>
        <v>4.0624999999999993E-3</v>
      </c>
      <c r="H13" s="65">
        <f t="shared" si="4"/>
        <v>172</v>
      </c>
    </row>
    <row r="14" spans="1:23" ht="15" customHeight="1" x14ac:dyDescent="0.25">
      <c r="A14" s="61">
        <f t="shared" si="5"/>
        <v>11</v>
      </c>
      <c r="B14" s="18" t="str">
        <f t="shared" si="0"/>
        <v>COLIN</v>
      </c>
      <c r="C14" s="69" t="str">
        <f t="shared" si="1"/>
        <v>Mathis</v>
      </c>
      <c r="D14" s="18" t="str">
        <f t="shared" si="2"/>
        <v>5 B</v>
      </c>
      <c r="E14" s="18">
        <v>120</v>
      </c>
      <c r="F14" s="23">
        <v>8.1944444444444452E-3</v>
      </c>
      <c r="G14" s="23">
        <f t="shared" si="3"/>
        <v>4.0972222222222226E-3</v>
      </c>
      <c r="H14" s="89">
        <f t="shared" si="4"/>
        <v>120</v>
      </c>
    </row>
    <row r="15" spans="1:23" ht="15" customHeight="1" x14ac:dyDescent="0.25">
      <c r="A15" s="61">
        <f t="shared" si="5"/>
        <v>12</v>
      </c>
      <c r="B15" s="18" t="str">
        <f t="shared" si="0"/>
        <v>CLAUDEL</v>
      </c>
      <c r="C15" s="69" t="str">
        <f t="shared" si="1"/>
        <v>Tom</v>
      </c>
      <c r="D15" s="18" t="str">
        <f t="shared" si="2"/>
        <v>5 A</v>
      </c>
      <c r="E15" s="18">
        <v>93</v>
      </c>
      <c r="F15" s="23">
        <v>8.5532407407407415E-3</v>
      </c>
      <c r="G15" s="23">
        <f t="shared" si="3"/>
        <v>4.2766203703703707E-3</v>
      </c>
      <c r="H15" s="65">
        <f t="shared" si="4"/>
        <v>93</v>
      </c>
    </row>
    <row r="16" spans="1:23" ht="15" customHeight="1" x14ac:dyDescent="0.25">
      <c r="A16" s="61">
        <f t="shared" si="5"/>
        <v>13</v>
      </c>
      <c r="B16" s="18" t="str">
        <f t="shared" si="0"/>
        <v>ABONOU</v>
      </c>
      <c r="C16" s="69" t="str">
        <f t="shared" si="1"/>
        <v>Mathis</v>
      </c>
      <c r="D16" s="18" t="str">
        <f t="shared" si="2"/>
        <v>5 A</v>
      </c>
      <c r="E16" s="18">
        <v>88</v>
      </c>
      <c r="F16" s="23">
        <v>8.5879629629629622E-3</v>
      </c>
      <c r="G16" s="23">
        <f t="shared" si="3"/>
        <v>4.2939814814814811E-3</v>
      </c>
      <c r="H16" s="89">
        <f t="shared" si="4"/>
        <v>88</v>
      </c>
    </row>
    <row r="17" spans="1:8" ht="15" customHeight="1" x14ac:dyDescent="0.25">
      <c r="A17" s="61">
        <f t="shared" si="5"/>
        <v>14</v>
      </c>
      <c r="B17" s="18" t="str">
        <f t="shared" si="0"/>
        <v>ABSI</v>
      </c>
      <c r="C17" s="69" t="str">
        <f t="shared" si="1"/>
        <v>Mouhed</v>
      </c>
      <c r="D17" s="18" t="str">
        <f t="shared" si="2"/>
        <v>5 D</v>
      </c>
      <c r="E17" s="18">
        <v>160</v>
      </c>
      <c r="F17" s="23">
        <v>8.6574074074074071E-3</v>
      </c>
      <c r="G17" s="23">
        <f t="shared" si="3"/>
        <v>4.3287037037037035E-3</v>
      </c>
      <c r="H17" s="65">
        <f t="shared" si="4"/>
        <v>160</v>
      </c>
    </row>
    <row r="18" spans="1:8" ht="15" customHeight="1" x14ac:dyDescent="0.25">
      <c r="A18" s="61">
        <f t="shared" si="5"/>
        <v>15</v>
      </c>
      <c r="B18" s="18" t="str">
        <f t="shared" si="0"/>
        <v>CHONAVEL</v>
      </c>
      <c r="C18" s="69" t="str">
        <f t="shared" si="1"/>
        <v>Hugo</v>
      </c>
      <c r="D18" s="18" t="str">
        <f t="shared" si="2"/>
        <v>5 E</v>
      </c>
      <c r="E18" s="18">
        <v>186</v>
      </c>
      <c r="F18" s="23">
        <v>8.7847222222222233E-3</v>
      </c>
      <c r="G18" s="23">
        <f t="shared" si="3"/>
        <v>4.3923611111111116E-3</v>
      </c>
      <c r="H18" s="89">
        <f t="shared" si="4"/>
        <v>186</v>
      </c>
    </row>
    <row r="19" spans="1:8" ht="15" customHeight="1" x14ac:dyDescent="0.25">
      <c r="A19" s="61">
        <f t="shared" si="5"/>
        <v>16</v>
      </c>
      <c r="B19" s="18" t="str">
        <f t="shared" si="0"/>
        <v>MERMIER</v>
      </c>
      <c r="C19" s="69" t="str">
        <f t="shared" si="1"/>
        <v>Marcel</v>
      </c>
      <c r="D19" s="18" t="str">
        <f t="shared" si="2"/>
        <v>5 D</v>
      </c>
      <c r="E19" s="18">
        <v>178</v>
      </c>
      <c r="F19" s="23">
        <v>8.8310185185185176E-3</v>
      </c>
      <c r="G19" s="23">
        <f t="shared" si="3"/>
        <v>4.4155092592592588E-3</v>
      </c>
      <c r="H19" s="65">
        <f t="shared" si="4"/>
        <v>178</v>
      </c>
    </row>
    <row r="20" spans="1:8" ht="15" customHeight="1" x14ac:dyDescent="0.25">
      <c r="A20" s="61">
        <f t="shared" si="5"/>
        <v>17</v>
      </c>
      <c r="B20" s="38" t="str">
        <f t="shared" si="0"/>
        <v>MULLER</v>
      </c>
      <c r="C20" s="71" t="str">
        <f t="shared" si="1"/>
        <v>Lucien</v>
      </c>
      <c r="D20" s="18" t="str">
        <f t="shared" si="2"/>
        <v>5 A</v>
      </c>
      <c r="E20" s="18">
        <v>102</v>
      </c>
      <c r="F20" s="23">
        <v>9.1898148148148139E-3</v>
      </c>
      <c r="G20" s="23">
        <f t="shared" si="3"/>
        <v>4.5949074074074069E-3</v>
      </c>
      <c r="H20" s="89">
        <f t="shared" si="4"/>
        <v>102</v>
      </c>
    </row>
    <row r="21" spans="1:8" ht="15" customHeight="1" x14ac:dyDescent="0.25">
      <c r="A21" s="61">
        <f t="shared" si="5"/>
        <v>18</v>
      </c>
      <c r="B21" s="38" t="str">
        <f t="shared" si="0"/>
        <v>ROBERT</v>
      </c>
      <c r="C21" s="71" t="str">
        <f t="shared" si="1"/>
        <v>Mathew</v>
      </c>
      <c r="D21" s="18" t="str">
        <f t="shared" si="2"/>
        <v>5 A</v>
      </c>
      <c r="E21" s="18">
        <v>104</v>
      </c>
      <c r="F21" s="84">
        <v>9.386574074074075E-3</v>
      </c>
      <c r="G21" s="84">
        <f t="shared" si="3"/>
        <v>4.6932870370370375E-3</v>
      </c>
      <c r="H21" s="65">
        <f t="shared" si="4"/>
        <v>104</v>
      </c>
    </row>
    <row r="22" spans="1:8" ht="15" customHeight="1" x14ac:dyDescent="0.25">
      <c r="A22" s="61">
        <f t="shared" si="5"/>
        <v>19</v>
      </c>
      <c r="B22" s="38" t="str">
        <f t="shared" si="0"/>
        <v>EL JENDKAOUI</v>
      </c>
      <c r="C22" s="71" t="str">
        <f t="shared" si="1"/>
        <v>Zayd</v>
      </c>
      <c r="D22" s="18" t="str">
        <f t="shared" si="2"/>
        <v>5 E</v>
      </c>
      <c r="E22" s="18">
        <v>189</v>
      </c>
      <c r="F22" s="84">
        <v>9.6527777777777775E-3</v>
      </c>
      <c r="G22" s="84">
        <f t="shared" si="3"/>
        <v>4.8263888888888887E-3</v>
      </c>
      <c r="H22" s="89">
        <f t="shared" si="4"/>
        <v>189</v>
      </c>
    </row>
    <row r="23" spans="1:8" ht="15" customHeight="1" x14ac:dyDescent="0.25">
      <c r="A23" s="61">
        <f t="shared" si="5"/>
        <v>20</v>
      </c>
      <c r="B23" s="38" t="str">
        <f t="shared" si="0"/>
        <v>BAILLY</v>
      </c>
      <c r="C23" s="71" t="str">
        <f t="shared" si="1"/>
        <v>Noa</v>
      </c>
      <c r="D23" s="18" t="str">
        <f t="shared" si="2"/>
        <v>5 A</v>
      </c>
      <c r="E23" s="18">
        <v>90</v>
      </c>
      <c r="F23" s="84">
        <v>9.7453703703703713E-3</v>
      </c>
      <c r="G23" s="84">
        <f t="shared" si="3"/>
        <v>4.8726851851851856E-3</v>
      </c>
      <c r="H23" s="65">
        <f t="shared" si="4"/>
        <v>90</v>
      </c>
    </row>
    <row r="24" spans="1:8" ht="15" customHeight="1" x14ac:dyDescent="0.25">
      <c r="A24" s="61">
        <f t="shared" si="5"/>
        <v>21</v>
      </c>
      <c r="B24" s="38" t="str">
        <f t="shared" si="0"/>
        <v>OUALI</v>
      </c>
      <c r="C24" s="71" t="str">
        <f t="shared" si="1"/>
        <v>Nadji</v>
      </c>
      <c r="D24" s="18" t="str">
        <f t="shared" si="2"/>
        <v>5 D</v>
      </c>
      <c r="E24" s="18">
        <v>181</v>
      </c>
      <c r="F24" s="84">
        <v>9.8148148148148144E-3</v>
      </c>
      <c r="G24" s="84">
        <f t="shared" si="3"/>
        <v>4.9074074074074072E-3</v>
      </c>
      <c r="H24" s="89">
        <f t="shared" si="4"/>
        <v>181</v>
      </c>
    </row>
    <row r="25" spans="1:8" ht="15" customHeight="1" x14ac:dyDescent="0.25">
      <c r="A25" s="61">
        <f t="shared" si="5"/>
        <v>22</v>
      </c>
      <c r="B25" s="38" t="str">
        <f t="shared" si="0"/>
        <v>GOMES-QUINTIN</v>
      </c>
      <c r="C25" s="71" t="str">
        <f t="shared" si="1"/>
        <v>Tom</v>
      </c>
      <c r="D25" s="18" t="str">
        <f t="shared" si="2"/>
        <v>5 B</v>
      </c>
      <c r="E25" s="18">
        <v>124</v>
      </c>
      <c r="F25" s="84">
        <v>9.9421296296296289E-3</v>
      </c>
      <c r="G25" s="84">
        <f t="shared" si="3"/>
        <v>4.9710648148148144E-3</v>
      </c>
      <c r="H25" s="65">
        <f t="shared" si="4"/>
        <v>124</v>
      </c>
    </row>
    <row r="26" spans="1:8" ht="15" customHeight="1" x14ac:dyDescent="0.25">
      <c r="A26" s="61">
        <f t="shared" si="5"/>
        <v>23</v>
      </c>
      <c r="B26" s="38" t="str">
        <f t="shared" si="0"/>
        <v>MAHIAOUI</v>
      </c>
      <c r="C26" s="71" t="str">
        <f t="shared" si="1"/>
        <v>Othmane</v>
      </c>
      <c r="D26" s="18" t="str">
        <f t="shared" si="2"/>
        <v>5 D</v>
      </c>
      <c r="E26" s="18">
        <v>176</v>
      </c>
      <c r="F26" s="84">
        <v>1.0046296296296296E-2</v>
      </c>
      <c r="G26" s="84">
        <f t="shared" si="3"/>
        <v>5.0231481481481481E-3</v>
      </c>
      <c r="H26" s="89">
        <f t="shared" si="4"/>
        <v>176</v>
      </c>
    </row>
    <row r="27" spans="1:8" ht="15" customHeight="1" x14ac:dyDescent="0.25">
      <c r="A27" s="61">
        <f t="shared" si="5"/>
        <v>24</v>
      </c>
      <c r="B27" s="38" t="str">
        <f t="shared" si="0"/>
        <v>PHILIPPS-MANGE</v>
      </c>
      <c r="C27" s="71" t="str">
        <f t="shared" si="1"/>
        <v>Nathan</v>
      </c>
      <c r="D27" s="18" t="str">
        <f t="shared" si="2"/>
        <v>5 D</v>
      </c>
      <c r="E27" s="18">
        <v>182</v>
      </c>
      <c r="F27" s="84">
        <v>1.037037037037037E-2</v>
      </c>
      <c r="G27" s="84">
        <f t="shared" si="3"/>
        <v>5.185185185185185E-3</v>
      </c>
      <c r="H27" s="65">
        <f t="shared" si="4"/>
        <v>182</v>
      </c>
    </row>
    <row r="28" spans="1:8" ht="15" customHeight="1" x14ac:dyDescent="0.25">
      <c r="A28" s="61">
        <f t="shared" si="5"/>
        <v>25</v>
      </c>
      <c r="B28" s="38" t="str">
        <f t="shared" si="0"/>
        <v>MABROUK</v>
      </c>
      <c r="C28" s="71" t="str">
        <f t="shared" si="1"/>
        <v>Slimene</v>
      </c>
      <c r="D28" s="18" t="str">
        <f t="shared" si="2"/>
        <v>5 D</v>
      </c>
      <c r="E28" s="18">
        <v>175</v>
      </c>
      <c r="F28" s="84">
        <v>1.0833333333333334E-2</v>
      </c>
      <c r="G28" s="84">
        <f t="shared" si="3"/>
        <v>5.4166666666666669E-3</v>
      </c>
      <c r="H28" s="89">
        <f t="shared" si="4"/>
        <v>175</v>
      </c>
    </row>
    <row r="29" spans="1:8" ht="15" customHeight="1" x14ac:dyDescent="0.25">
      <c r="A29" s="61">
        <f t="shared" si="5"/>
        <v>26</v>
      </c>
      <c r="B29" s="38" t="str">
        <f t="shared" si="0"/>
        <v>DIDIER ORY</v>
      </c>
      <c r="C29" s="71" t="str">
        <f t="shared" si="1"/>
        <v>Gabriel</v>
      </c>
      <c r="D29" s="18" t="str">
        <f t="shared" si="2"/>
        <v>5 A</v>
      </c>
      <c r="E29" s="18">
        <v>95</v>
      </c>
      <c r="F29" s="84">
        <v>1.1331018518518518E-2</v>
      </c>
      <c r="G29" s="84">
        <f t="shared" si="3"/>
        <v>5.665509259259259E-3</v>
      </c>
      <c r="H29" s="65">
        <f t="shared" si="4"/>
        <v>95</v>
      </c>
    </row>
    <row r="30" spans="1:8" ht="15" customHeight="1" x14ac:dyDescent="0.25">
      <c r="A30" s="61">
        <f t="shared" si="5"/>
        <v>27</v>
      </c>
      <c r="B30" s="38" t="str">
        <f t="shared" si="0"/>
        <v>NDOJ</v>
      </c>
      <c r="C30" s="71" t="str">
        <f t="shared" si="1"/>
        <v>Joel</v>
      </c>
      <c r="D30" s="18" t="str">
        <f t="shared" si="2"/>
        <v>5 D</v>
      </c>
      <c r="E30" s="18">
        <v>180</v>
      </c>
      <c r="F30" s="84">
        <v>1.1493055555555555E-2</v>
      </c>
      <c r="G30" s="84">
        <f t="shared" si="3"/>
        <v>5.7465277777777775E-3</v>
      </c>
      <c r="H30" s="89">
        <f t="shared" si="4"/>
        <v>180</v>
      </c>
    </row>
    <row r="31" spans="1:8" ht="15" customHeight="1" x14ac:dyDescent="0.25">
      <c r="A31" s="61">
        <f t="shared" si="5"/>
        <v>28</v>
      </c>
      <c r="B31" s="38" t="str">
        <f t="shared" si="0"/>
        <v>DUPEY</v>
      </c>
      <c r="C31" s="71" t="str">
        <f t="shared" si="1"/>
        <v>Adam</v>
      </c>
      <c r="D31" s="18" t="str">
        <f t="shared" si="2"/>
        <v>5 D</v>
      </c>
      <c r="E31" s="18">
        <v>169</v>
      </c>
      <c r="F31" s="84">
        <v>1.1631944444444445E-2</v>
      </c>
      <c r="G31" s="84">
        <f t="shared" si="3"/>
        <v>5.8159722222222224E-3</v>
      </c>
      <c r="H31" s="65">
        <f t="shared" si="4"/>
        <v>169</v>
      </c>
    </row>
    <row r="32" spans="1:8" ht="15" customHeight="1" x14ac:dyDescent="0.25">
      <c r="A32" s="61">
        <f t="shared" si="5"/>
        <v>29</v>
      </c>
      <c r="B32" s="38" t="str">
        <f t="shared" si="0"/>
        <v>HOLLEVOET</v>
      </c>
      <c r="C32" s="71" t="str">
        <f t="shared" si="1"/>
        <v>Teiva</v>
      </c>
      <c r="D32" s="18" t="str">
        <f t="shared" si="2"/>
        <v>5 A</v>
      </c>
      <c r="E32" s="18">
        <v>100</v>
      </c>
      <c r="F32" s="84">
        <v>1.1666666666666667E-2</v>
      </c>
      <c r="G32" s="84">
        <f t="shared" si="3"/>
        <v>5.8333333333333336E-3</v>
      </c>
      <c r="H32" s="89">
        <f t="shared" si="4"/>
        <v>100</v>
      </c>
    </row>
    <row r="33" spans="1:8" ht="15" customHeight="1" x14ac:dyDescent="0.25">
      <c r="A33" s="61">
        <f t="shared" si="5"/>
        <v>30</v>
      </c>
      <c r="B33" s="38" t="str">
        <f t="shared" si="0"/>
        <v>PIERRE</v>
      </c>
      <c r="C33" s="71" t="str">
        <f t="shared" si="1"/>
        <v>Lino</v>
      </c>
      <c r="D33" s="18" t="str">
        <f t="shared" si="2"/>
        <v>5 B</v>
      </c>
      <c r="E33" s="18">
        <v>133</v>
      </c>
      <c r="F33" s="84">
        <v>1.1747685185185186E-2</v>
      </c>
      <c r="G33" s="84">
        <f t="shared" si="3"/>
        <v>5.8738425925925928E-3</v>
      </c>
      <c r="H33" s="65">
        <f t="shared" si="4"/>
        <v>133</v>
      </c>
    </row>
    <row r="34" spans="1:8" ht="15" customHeight="1" x14ac:dyDescent="0.25">
      <c r="A34" s="61">
        <f t="shared" si="5"/>
        <v>31</v>
      </c>
      <c r="B34" s="38" t="str">
        <f t="shared" si="0"/>
        <v>LIN</v>
      </c>
      <c r="C34" s="71" t="str">
        <f t="shared" si="1"/>
        <v>William</v>
      </c>
      <c r="D34" s="18" t="str">
        <f t="shared" si="2"/>
        <v>5 C</v>
      </c>
      <c r="E34" s="18">
        <v>148</v>
      </c>
      <c r="F34" s="84">
        <v>1.1817129629629629E-2</v>
      </c>
      <c r="G34" s="84">
        <f t="shared" si="3"/>
        <v>5.9085648148148144E-3</v>
      </c>
      <c r="H34" s="89">
        <f t="shared" si="4"/>
        <v>148</v>
      </c>
    </row>
    <row r="35" spans="1:8" ht="15" customHeight="1" x14ac:dyDescent="0.25">
      <c r="A35" s="61">
        <f t="shared" si="5"/>
        <v>32</v>
      </c>
      <c r="B35" s="38" t="str">
        <f t="shared" si="0"/>
        <v>ANSEL</v>
      </c>
      <c r="C35" s="71" t="str">
        <f t="shared" si="1"/>
        <v>Basile</v>
      </c>
      <c r="D35" s="18" t="str">
        <f t="shared" si="2"/>
        <v>5 B</v>
      </c>
      <c r="E35" s="18">
        <v>112</v>
      </c>
      <c r="F35" s="84">
        <v>1.224537037037037E-2</v>
      </c>
      <c r="G35" s="84">
        <f t="shared" si="3"/>
        <v>6.122685185185185E-3</v>
      </c>
      <c r="H35" s="65">
        <f t="shared" si="4"/>
        <v>112</v>
      </c>
    </row>
    <row r="36" spans="1:8" ht="15" customHeight="1" x14ac:dyDescent="0.25">
      <c r="A36" s="61">
        <f t="shared" si="5"/>
        <v>33</v>
      </c>
      <c r="B36" s="38" t="str">
        <f t="shared" ref="B36:B67" si="6">VLOOKUP(E36,Dossard,2)</f>
        <v>REDOUTÉ</v>
      </c>
      <c r="C36" s="71" t="str">
        <f t="shared" ref="C36:C67" si="7">VLOOKUP(E36,Dossard,3)</f>
        <v>Antoine</v>
      </c>
      <c r="D36" s="18" t="str">
        <f t="shared" si="2"/>
        <v>5 B</v>
      </c>
      <c r="E36" s="18">
        <v>134</v>
      </c>
      <c r="F36" s="84">
        <v>1.2314814814814815E-2</v>
      </c>
      <c r="G36" s="84">
        <f t="shared" ref="G36:G67" si="8">IF(F36="","",F36/VLOOKUP(E36,Dossard,6))</f>
        <v>6.1574074074074074E-3</v>
      </c>
      <c r="H36" s="89">
        <f t="shared" ref="H36:H67" si="9">IF(E36="","",IF(OR(E36&gt;dernier,E36&lt;premier),"inconnu",IF(VLOOKUP(E36,edition,7)=4,E36,"Erreur Course")))</f>
        <v>134</v>
      </c>
    </row>
    <row r="37" spans="1:8" ht="15" customHeight="1" x14ac:dyDescent="0.25">
      <c r="A37" s="61">
        <f t="shared" ref="A37:A68" si="10">IF(OR(H37="inconnu",H37="déjà saisi",IF(F37="","FAUX",F37=F36)),A36,A36+1)</f>
        <v>34</v>
      </c>
      <c r="B37" s="38" t="str">
        <f t="shared" si="6"/>
        <v>ARSLAN</v>
      </c>
      <c r="C37" s="71" t="str">
        <f t="shared" si="7"/>
        <v>Eyup</v>
      </c>
      <c r="D37" s="18" t="str">
        <f t="shared" si="2"/>
        <v>5 D</v>
      </c>
      <c r="E37" s="18">
        <v>161</v>
      </c>
      <c r="F37" s="84">
        <v>1.2465277777777777E-2</v>
      </c>
      <c r="G37" s="84">
        <f t="shared" si="8"/>
        <v>6.2326388888888883E-3</v>
      </c>
      <c r="H37" s="65">
        <f t="shared" si="9"/>
        <v>161</v>
      </c>
    </row>
    <row r="38" spans="1:8" ht="15" customHeight="1" x14ac:dyDescent="0.25">
      <c r="A38" s="61">
        <f t="shared" si="10"/>
        <v>35</v>
      </c>
      <c r="B38" s="38" t="str">
        <f t="shared" si="6"/>
        <v>CLAIRET</v>
      </c>
      <c r="C38" s="71" t="str">
        <f t="shared" si="7"/>
        <v>Louis</v>
      </c>
      <c r="D38" s="18" t="str">
        <f t="shared" si="2"/>
        <v>5 D</v>
      </c>
      <c r="E38" s="18">
        <v>168</v>
      </c>
      <c r="F38" s="84">
        <v>1.252314814814815E-2</v>
      </c>
      <c r="G38" s="84">
        <f t="shared" si="8"/>
        <v>6.2615740740740748E-3</v>
      </c>
      <c r="H38" s="89">
        <f t="shared" si="9"/>
        <v>168</v>
      </c>
    </row>
    <row r="39" spans="1:8" ht="15" customHeight="1" x14ac:dyDescent="0.25">
      <c r="A39" s="61">
        <f t="shared" si="10"/>
        <v>36</v>
      </c>
      <c r="B39" s="38" t="str">
        <f t="shared" si="6"/>
        <v>MAJCHERCZYK</v>
      </c>
      <c r="C39" s="71" t="str">
        <f t="shared" si="7"/>
        <v>Jack</v>
      </c>
      <c r="D39" s="18" t="str">
        <f t="shared" si="2"/>
        <v>5 B</v>
      </c>
      <c r="E39" s="18">
        <v>131</v>
      </c>
      <c r="F39" s="84">
        <v>1.3136574074074077E-2</v>
      </c>
      <c r="G39" s="84">
        <f t="shared" si="8"/>
        <v>6.5682870370370383E-3</v>
      </c>
      <c r="H39" s="65">
        <f t="shared" si="9"/>
        <v>131</v>
      </c>
    </row>
    <row r="40" spans="1:8" ht="15" customHeight="1" x14ac:dyDescent="0.25">
      <c r="A40" s="61">
        <f t="shared" si="10"/>
        <v>37</v>
      </c>
      <c r="B40" s="38" t="str">
        <f t="shared" si="6"/>
        <v>ABATE</v>
      </c>
      <c r="C40" s="71" t="str">
        <f t="shared" si="7"/>
        <v>Alessio</v>
      </c>
      <c r="D40" s="18" t="str">
        <f t="shared" si="2"/>
        <v>5 B</v>
      </c>
      <c r="E40" s="18">
        <v>111</v>
      </c>
      <c r="F40" s="84">
        <v>1.3217592592592593E-2</v>
      </c>
      <c r="G40" s="84">
        <f t="shared" si="8"/>
        <v>6.6087962962962966E-3</v>
      </c>
      <c r="H40" s="89">
        <f t="shared" si="9"/>
        <v>111</v>
      </c>
    </row>
    <row r="41" spans="1:8" ht="15" customHeight="1" x14ac:dyDescent="0.25">
      <c r="A41" s="61">
        <f t="shared" si="10"/>
        <v>38</v>
      </c>
      <c r="B41" s="38" t="str">
        <f t="shared" si="6"/>
        <v>REMY</v>
      </c>
      <c r="C41" s="71" t="str">
        <f t="shared" si="7"/>
        <v>Louis</v>
      </c>
      <c r="D41" s="18" t="str">
        <f t="shared" si="2"/>
        <v>5 A</v>
      </c>
      <c r="E41" s="18">
        <v>103</v>
      </c>
      <c r="F41" s="84">
        <v>1.3252314814814814E-2</v>
      </c>
      <c r="G41" s="84">
        <f t="shared" si="8"/>
        <v>6.626157407407407E-3</v>
      </c>
      <c r="H41" s="65">
        <f t="shared" si="9"/>
        <v>103</v>
      </c>
    </row>
    <row r="42" spans="1:8" ht="15" customHeight="1" x14ac:dyDescent="0.25">
      <c r="A42" s="61">
        <f t="shared" si="10"/>
        <v>39</v>
      </c>
      <c r="B42" s="38" t="str">
        <f t="shared" si="6"/>
        <v>HOBERE</v>
      </c>
      <c r="C42" s="71" t="str">
        <f t="shared" si="7"/>
        <v>Eren</v>
      </c>
      <c r="D42" s="18" t="str">
        <f t="shared" si="2"/>
        <v>5 E</v>
      </c>
      <c r="E42" s="18">
        <v>193</v>
      </c>
      <c r="F42" s="84">
        <v>1.4907407407407406E-2</v>
      </c>
      <c r="G42" s="84">
        <f t="shared" si="8"/>
        <v>7.4537037037037028E-3</v>
      </c>
      <c r="H42" s="89">
        <f t="shared" si="9"/>
        <v>193</v>
      </c>
    </row>
    <row r="43" spans="1:8" ht="15" customHeight="1" x14ac:dyDescent="0.25">
      <c r="A43" s="61">
        <f t="shared" si="10"/>
        <v>40</v>
      </c>
      <c r="B43" s="38" t="str">
        <f t="shared" si="6"/>
        <v>HERMANS</v>
      </c>
      <c r="C43" s="71" t="str">
        <f t="shared" si="7"/>
        <v>Louis</v>
      </c>
      <c r="D43" s="18" t="str">
        <f t="shared" si="2"/>
        <v>5 C</v>
      </c>
      <c r="E43" s="18">
        <v>146</v>
      </c>
      <c r="F43" s="84">
        <v>1.577546296296296E-2</v>
      </c>
      <c r="G43" s="84">
        <f t="shared" si="8"/>
        <v>7.8877314814814799E-3</v>
      </c>
      <c r="H43" s="65">
        <f t="shared" si="9"/>
        <v>146</v>
      </c>
    </row>
    <row r="44" spans="1:8" ht="15" customHeight="1" x14ac:dyDescent="0.25">
      <c r="A44" s="61">
        <f t="shared" si="10"/>
        <v>41</v>
      </c>
      <c r="B44" s="38" t="str">
        <f t="shared" si="6"/>
        <v>RICHE</v>
      </c>
      <c r="C44" s="71" t="str">
        <f t="shared" si="7"/>
        <v>Tom</v>
      </c>
      <c r="D44" s="18" t="str">
        <f t="shared" si="2"/>
        <v>5 D</v>
      </c>
      <c r="E44" s="18">
        <v>183</v>
      </c>
      <c r="F44" s="84">
        <v>1.5821759259259261E-2</v>
      </c>
      <c r="G44" s="84">
        <f t="shared" si="8"/>
        <v>7.9108796296296306E-3</v>
      </c>
      <c r="H44" s="89">
        <f t="shared" si="9"/>
        <v>183</v>
      </c>
    </row>
    <row r="45" spans="1:8" ht="15" customHeight="1" x14ac:dyDescent="0.25">
      <c r="A45" s="61">
        <f t="shared" si="10"/>
        <v>42</v>
      </c>
      <c r="B45" s="38" t="str">
        <f t="shared" si="6"/>
        <v>BUTZ</v>
      </c>
      <c r="C45" s="71" t="str">
        <f t="shared" si="7"/>
        <v>Emile</v>
      </c>
      <c r="D45" s="18" t="str">
        <f t="shared" si="2"/>
        <v>5 B</v>
      </c>
      <c r="E45" s="18">
        <v>119</v>
      </c>
      <c r="F45" s="84">
        <v>1.59375E-2</v>
      </c>
      <c r="G45" s="84">
        <f t="shared" si="8"/>
        <v>7.9687500000000001E-3</v>
      </c>
      <c r="H45" s="65">
        <f t="shared" si="9"/>
        <v>119</v>
      </c>
    </row>
    <row r="46" spans="1:8" ht="15" customHeight="1" x14ac:dyDescent="0.25">
      <c r="A46" s="61">
        <f t="shared" si="10"/>
        <v>43</v>
      </c>
      <c r="B46" s="38" t="str">
        <f t="shared" si="6"/>
        <v>CORNIL</v>
      </c>
      <c r="C46" s="71" t="str">
        <f t="shared" si="7"/>
        <v>Julien</v>
      </c>
      <c r="D46" s="18" t="str">
        <f t="shared" si="2"/>
        <v>5 E</v>
      </c>
      <c r="E46" s="18">
        <v>187</v>
      </c>
      <c r="F46" s="84">
        <v>1.7650462962962962E-2</v>
      </c>
      <c r="G46" s="84">
        <f t="shared" si="8"/>
        <v>8.8252314814814808E-3</v>
      </c>
      <c r="H46" s="89">
        <f t="shared" si="9"/>
        <v>187</v>
      </c>
    </row>
    <row r="47" spans="1:8" ht="15" customHeight="1" x14ac:dyDescent="0.25">
      <c r="A47" s="61">
        <f t="shared" si="10"/>
        <v>44</v>
      </c>
      <c r="B47" s="38" t="str">
        <f t="shared" si="6"/>
        <v>FORM</v>
      </c>
      <c r="C47" s="71" t="str">
        <f t="shared" si="7"/>
        <v>Edgar</v>
      </c>
      <c r="D47" s="18" t="str">
        <f t="shared" si="2"/>
        <v>5 A</v>
      </c>
      <c r="E47" s="18">
        <v>97</v>
      </c>
      <c r="F47" s="84">
        <v>1.8287037037037036E-2</v>
      </c>
      <c r="G47" s="84">
        <f t="shared" si="8"/>
        <v>9.1435185185185178E-3</v>
      </c>
      <c r="H47" s="65">
        <f t="shared" si="9"/>
        <v>97</v>
      </c>
    </row>
    <row r="48" spans="1:8" ht="15" customHeight="1" x14ac:dyDescent="0.25">
      <c r="A48" s="61">
        <f t="shared" si="10"/>
        <v>45</v>
      </c>
      <c r="B48" s="38" t="str">
        <f t="shared" si="6"/>
        <v>GURY</v>
      </c>
      <c r="C48" s="71" t="str">
        <f t="shared" si="7"/>
        <v>Alenzo</v>
      </c>
      <c r="D48" s="18" t="str">
        <f t="shared" si="2"/>
        <v>5 E</v>
      </c>
      <c r="E48" s="18">
        <v>192</v>
      </c>
      <c r="F48" s="84">
        <v>1.8402777777777778E-2</v>
      </c>
      <c r="G48" s="84">
        <f t="shared" si="8"/>
        <v>9.2013888888888892E-3</v>
      </c>
      <c r="H48" s="89">
        <f t="shared" si="9"/>
        <v>192</v>
      </c>
    </row>
    <row r="49" spans="1:8" ht="15" customHeight="1" x14ac:dyDescent="0.25">
      <c r="A49" s="61">
        <f t="shared" si="10"/>
        <v>46</v>
      </c>
      <c r="B49" s="38" t="str">
        <f t="shared" si="6"/>
        <v>GRANARA</v>
      </c>
      <c r="C49" s="71" t="str">
        <f t="shared" si="7"/>
        <v>Thibaud</v>
      </c>
      <c r="D49" s="18" t="str">
        <f t="shared" si="2"/>
        <v>5 E</v>
      </c>
      <c r="E49" s="18">
        <v>191</v>
      </c>
      <c r="F49" s="84">
        <v>1.8483796296296297E-2</v>
      </c>
      <c r="G49" s="84">
        <f t="shared" si="8"/>
        <v>9.2418981481481484E-3</v>
      </c>
      <c r="H49" s="65">
        <f t="shared" si="9"/>
        <v>191</v>
      </c>
    </row>
    <row r="50" spans="1:8" ht="15" customHeight="1" x14ac:dyDescent="0.25">
      <c r="A50" s="61">
        <f t="shared" si="10"/>
        <v>47</v>
      </c>
      <c r="B50" s="38" t="str">
        <f t="shared" si="6"/>
        <v>LEFEBVRE</v>
      </c>
      <c r="C50" s="71" t="str">
        <f t="shared" si="7"/>
        <v>Ethan</v>
      </c>
      <c r="D50" s="18" t="str">
        <f t="shared" si="2"/>
        <v>5 E</v>
      </c>
      <c r="E50" s="18">
        <v>195</v>
      </c>
      <c r="F50" s="84">
        <v>1.8553240740740742E-2</v>
      </c>
      <c r="G50" s="84">
        <f t="shared" si="8"/>
        <v>9.2766203703703708E-3</v>
      </c>
      <c r="H50" s="89">
        <f t="shared" si="9"/>
        <v>195</v>
      </c>
    </row>
    <row r="51" spans="1:8" ht="15" customHeight="1" x14ac:dyDescent="0.25">
      <c r="A51" s="61">
        <f t="shared" si="10"/>
        <v>48</v>
      </c>
      <c r="B51" s="38" t="str">
        <f t="shared" si="6"/>
        <v>BARTAL GALLET</v>
      </c>
      <c r="C51" s="71" t="str">
        <f t="shared" si="7"/>
        <v>Isem</v>
      </c>
      <c r="D51" s="99" t="str">
        <f t="shared" si="2"/>
        <v>5 B</v>
      </c>
      <c r="E51" s="18">
        <v>114</v>
      </c>
      <c r="F51" s="84">
        <v>1.861111111111111E-2</v>
      </c>
      <c r="G51" s="84">
        <f t="shared" si="8"/>
        <v>9.3055555555555548E-3</v>
      </c>
      <c r="H51" s="65">
        <f t="shared" si="9"/>
        <v>114</v>
      </c>
    </row>
    <row r="52" spans="1:8" ht="15" customHeight="1" x14ac:dyDescent="0.25">
      <c r="A52" s="61">
        <f t="shared" si="10"/>
        <v>49</v>
      </c>
      <c r="B52" s="38" t="e">
        <f t="shared" si="6"/>
        <v>#N/A</v>
      </c>
      <c r="C52" s="71" t="e">
        <f t="shared" si="7"/>
        <v>#N/A</v>
      </c>
      <c r="D52" s="99" t="e">
        <f t="shared" si="2"/>
        <v>#N/A</v>
      </c>
      <c r="E52" s="18"/>
      <c r="F52" s="84"/>
      <c r="G52" s="84" t="str">
        <f t="shared" si="8"/>
        <v/>
      </c>
      <c r="H52" s="89" t="str">
        <f t="shared" si="9"/>
        <v/>
      </c>
    </row>
    <row r="53" spans="1:8" ht="15" customHeight="1" x14ac:dyDescent="0.25">
      <c r="A53" s="61">
        <f t="shared" si="10"/>
        <v>50</v>
      </c>
      <c r="B53" s="38" t="e">
        <f t="shared" si="6"/>
        <v>#N/A</v>
      </c>
      <c r="C53" s="71" t="e">
        <f t="shared" si="7"/>
        <v>#N/A</v>
      </c>
      <c r="D53" s="99" t="s">
        <v>336</v>
      </c>
      <c r="E53" s="18"/>
      <c r="F53" s="84"/>
      <c r="G53" s="84" t="str">
        <f t="shared" si="8"/>
        <v/>
      </c>
      <c r="H53" s="65" t="str">
        <f t="shared" si="9"/>
        <v/>
      </c>
    </row>
    <row r="54" spans="1:8" ht="15" customHeight="1" x14ac:dyDescent="0.25">
      <c r="A54" s="61">
        <f t="shared" si="10"/>
        <v>51</v>
      </c>
      <c r="B54" s="38" t="e">
        <f t="shared" si="6"/>
        <v>#N/A</v>
      </c>
      <c r="C54" s="71" t="e">
        <f t="shared" si="7"/>
        <v>#N/A</v>
      </c>
      <c r="D54" s="99" t="e">
        <f t="shared" ref="D54:D67" si="11">VLOOKUP(E54,Dossard,5)</f>
        <v>#N/A</v>
      </c>
      <c r="E54" s="18"/>
      <c r="F54" s="84"/>
      <c r="G54" s="84" t="str">
        <f t="shared" si="8"/>
        <v/>
      </c>
      <c r="H54" s="89" t="str">
        <f t="shared" si="9"/>
        <v/>
      </c>
    </row>
    <row r="55" spans="1:8" ht="15" customHeight="1" x14ac:dyDescent="0.25">
      <c r="A55" s="61">
        <f t="shared" si="10"/>
        <v>52</v>
      </c>
      <c r="B55" s="38" t="e">
        <f t="shared" si="6"/>
        <v>#N/A</v>
      </c>
      <c r="C55" s="71" t="e">
        <f t="shared" si="7"/>
        <v>#N/A</v>
      </c>
      <c r="D55" s="99" t="e">
        <f t="shared" si="11"/>
        <v>#N/A</v>
      </c>
      <c r="E55" s="18"/>
      <c r="F55" s="84"/>
      <c r="G55" s="84" t="str">
        <f t="shared" si="8"/>
        <v/>
      </c>
      <c r="H55" s="65" t="str">
        <f t="shared" si="9"/>
        <v/>
      </c>
    </row>
    <row r="56" spans="1:8" ht="15" customHeight="1" x14ac:dyDescent="0.25">
      <c r="A56" s="61">
        <f t="shared" si="10"/>
        <v>53</v>
      </c>
      <c r="B56" s="38" t="e">
        <f t="shared" si="6"/>
        <v>#N/A</v>
      </c>
      <c r="C56" s="71" t="e">
        <f t="shared" si="7"/>
        <v>#N/A</v>
      </c>
      <c r="D56" s="99" t="e">
        <f t="shared" si="11"/>
        <v>#N/A</v>
      </c>
      <c r="E56" s="18"/>
      <c r="F56" s="84"/>
      <c r="G56" s="84" t="str">
        <f t="shared" si="8"/>
        <v/>
      </c>
      <c r="H56" s="89" t="str">
        <f t="shared" si="9"/>
        <v/>
      </c>
    </row>
    <row r="57" spans="1:8" ht="15" customHeight="1" x14ac:dyDescent="0.25">
      <c r="A57" s="61">
        <f t="shared" si="10"/>
        <v>54</v>
      </c>
      <c r="B57" s="38" t="e">
        <f t="shared" si="6"/>
        <v>#N/A</v>
      </c>
      <c r="C57" s="71" t="e">
        <f t="shared" si="7"/>
        <v>#N/A</v>
      </c>
      <c r="D57" s="99" t="e">
        <f t="shared" si="11"/>
        <v>#N/A</v>
      </c>
      <c r="E57" s="18"/>
      <c r="F57" s="84"/>
      <c r="G57" s="84" t="str">
        <f t="shared" si="8"/>
        <v/>
      </c>
      <c r="H57" s="65" t="str">
        <f t="shared" si="9"/>
        <v/>
      </c>
    </row>
    <row r="58" spans="1:8" ht="15" customHeight="1" x14ac:dyDescent="0.25">
      <c r="A58" s="61">
        <f t="shared" si="10"/>
        <v>55</v>
      </c>
      <c r="B58" s="38" t="e">
        <f t="shared" si="6"/>
        <v>#N/A</v>
      </c>
      <c r="C58" s="71" t="e">
        <f t="shared" si="7"/>
        <v>#N/A</v>
      </c>
      <c r="D58" s="99" t="e">
        <f t="shared" si="11"/>
        <v>#N/A</v>
      </c>
      <c r="E58" s="18"/>
      <c r="F58" s="84"/>
      <c r="G58" s="84" t="str">
        <f t="shared" si="8"/>
        <v/>
      </c>
      <c r="H58" s="89" t="str">
        <f t="shared" si="9"/>
        <v/>
      </c>
    </row>
    <row r="59" spans="1:8" ht="15" customHeight="1" x14ac:dyDescent="0.25">
      <c r="A59" s="61">
        <f t="shared" si="10"/>
        <v>56</v>
      </c>
      <c r="B59" s="38" t="e">
        <f t="shared" si="6"/>
        <v>#N/A</v>
      </c>
      <c r="C59" s="71" t="e">
        <f t="shared" si="7"/>
        <v>#N/A</v>
      </c>
      <c r="D59" s="99" t="e">
        <f t="shared" si="11"/>
        <v>#N/A</v>
      </c>
      <c r="E59" s="18"/>
      <c r="F59" s="84"/>
      <c r="G59" s="84" t="str">
        <f t="shared" si="8"/>
        <v/>
      </c>
      <c r="H59" s="65" t="str">
        <f t="shared" si="9"/>
        <v/>
      </c>
    </row>
    <row r="60" spans="1:8" ht="15" customHeight="1" x14ac:dyDescent="0.25">
      <c r="A60" s="61">
        <f t="shared" si="10"/>
        <v>57</v>
      </c>
      <c r="B60" s="38" t="e">
        <f t="shared" si="6"/>
        <v>#N/A</v>
      </c>
      <c r="C60" s="71" t="e">
        <f t="shared" si="7"/>
        <v>#N/A</v>
      </c>
      <c r="D60" s="99" t="e">
        <f t="shared" si="11"/>
        <v>#N/A</v>
      </c>
      <c r="E60" s="18"/>
      <c r="F60" s="84"/>
      <c r="G60" s="84" t="str">
        <f t="shared" si="8"/>
        <v/>
      </c>
      <c r="H60" s="89" t="str">
        <f t="shared" si="9"/>
        <v/>
      </c>
    </row>
    <row r="61" spans="1:8" ht="15" customHeight="1" x14ac:dyDescent="0.25">
      <c r="A61" s="61">
        <f t="shared" si="10"/>
        <v>58</v>
      </c>
      <c r="B61" s="38" t="e">
        <f t="shared" si="6"/>
        <v>#N/A</v>
      </c>
      <c r="C61" s="71" t="e">
        <f t="shared" si="7"/>
        <v>#N/A</v>
      </c>
      <c r="D61" s="99" t="e">
        <f t="shared" si="11"/>
        <v>#N/A</v>
      </c>
      <c r="E61" s="18"/>
      <c r="F61" s="84"/>
      <c r="G61" s="84" t="str">
        <f t="shared" si="8"/>
        <v/>
      </c>
      <c r="H61" s="65" t="str">
        <f t="shared" si="9"/>
        <v/>
      </c>
    </row>
    <row r="62" spans="1:8" ht="15" customHeight="1" x14ac:dyDescent="0.25">
      <c r="A62" s="61">
        <f t="shared" si="10"/>
        <v>59</v>
      </c>
      <c r="B62" s="38" t="e">
        <f t="shared" si="6"/>
        <v>#N/A</v>
      </c>
      <c r="C62" s="71" t="e">
        <f t="shared" si="7"/>
        <v>#N/A</v>
      </c>
      <c r="D62" s="99" t="e">
        <f t="shared" si="11"/>
        <v>#N/A</v>
      </c>
      <c r="E62" s="18"/>
      <c r="F62" s="84"/>
      <c r="G62" s="84" t="str">
        <f t="shared" si="8"/>
        <v/>
      </c>
      <c r="H62" s="89" t="str">
        <f t="shared" si="9"/>
        <v/>
      </c>
    </row>
    <row r="63" spans="1:8" ht="15" customHeight="1" x14ac:dyDescent="0.25">
      <c r="A63" s="61">
        <f t="shared" si="10"/>
        <v>60</v>
      </c>
      <c r="B63" s="38" t="e">
        <f t="shared" si="6"/>
        <v>#N/A</v>
      </c>
      <c r="C63" s="71" t="e">
        <f t="shared" si="7"/>
        <v>#N/A</v>
      </c>
      <c r="D63" s="99" t="e">
        <f t="shared" si="11"/>
        <v>#N/A</v>
      </c>
      <c r="E63" s="18"/>
      <c r="F63" s="84"/>
      <c r="G63" s="84" t="str">
        <f t="shared" si="8"/>
        <v/>
      </c>
      <c r="H63" s="65" t="str">
        <f t="shared" si="9"/>
        <v/>
      </c>
    </row>
    <row r="64" spans="1:8" ht="15" customHeight="1" x14ac:dyDescent="0.25">
      <c r="A64" s="61">
        <f t="shared" si="10"/>
        <v>61</v>
      </c>
      <c r="B64" s="38" t="e">
        <f t="shared" si="6"/>
        <v>#N/A</v>
      </c>
      <c r="C64" s="71" t="e">
        <f t="shared" si="7"/>
        <v>#N/A</v>
      </c>
      <c r="D64" s="99" t="e">
        <f t="shared" si="11"/>
        <v>#N/A</v>
      </c>
      <c r="E64" s="18"/>
      <c r="F64" s="84"/>
      <c r="G64" s="84" t="str">
        <f t="shared" si="8"/>
        <v/>
      </c>
      <c r="H64" s="89" t="str">
        <f t="shared" si="9"/>
        <v/>
      </c>
    </row>
    <row r="65" spans="1:8" ht="15" customHeight="1" x14ac:dyDescent="0.25">
      <c r="A65" s="61">
        <f t="shared" si="10"/>
        <v>62</v>
      </c>
      <c r="B65" s="38" t="e">
        <f t="shared" si="6"/>
        <v>#N/A</v>
      </c>
      <c r="C65" s="71" t="e">
        <f t="shared" si="7"/>
        <v>#N/A</v>
      </c>
      <c r="D65" s="99" t="e">
        <f t="shared" si="11"/>
        <v>#N/A</v>
      </c>
      <c r="E65" s="18"/>
      <c r="F65" s="84"/>
      <c r="G65" s="84" t="str">
        <f t="shared" si="8"/>
        <v/>
      </c>
      <c r="H65" s="65" t="str">
        <f t="shared" si="9"/>
        <v/>
      </c>
    </row>
    <row r="66" spans="1:8" ht="15" customHeight="1" x14ac:dyDescent="0.25">
      <c r="A66" s="61">
        <f t="shared" si="10"/>
        <v>63</v>
      </c>
      <c r="B66" s="38" t="e">
        <f t="shared" si="6"/>
        <v>#N/A</v>
      </c>
      <c r="C66" s="71" t="e">
        <f t="shared" si="7"/>
        <v>#N/A</v>
      </c>
      <c r="D66" s="99" t="e">
        <f t="shared" si="11"/>
        <v>#N/A</v>
      </c>
      <c r="E66" s="18"/>
      <c r="F66" s="84"/>
      <c r="G66" s="84" t="str">
        <f t="shared" si="8"/>
        <v/>
      </c>
      <c r="H66" s="89" t="str">
        <f t="shared" si="9"/>
        <v/>
      </c>
    </row>
    <row r="67" spans="1:8" ht="15" customHeight="1" x14ac:dyDescent="0.25">
      <c r="A67" s="61">
        <f t="shared" si="10"/>
        <v>64</v>
      </c>
      <c r="B67" s="38" t="e">
        <f t="shared" si="6"/>
        <v>#N/A</v>
      </c>
      <c r="C67" s="71" t="e">
        <f t="shared" si="7"/>
        <v>#N/A</v>
      </c>
      <c r="D67" s="99" t="e">
        <f t="shared" si="11"/>
        <v>#N/A</v>
      </c>
      <c r="E67" s="72"/>
      <c r="F67" s="73"/>
      <c r="G67" s="73" t="str">
        <f t="shared" si="8"/>
        <v/>
      </c>
      <c r="H67" s="65" t="str">
        <f t="shared" si="9"/>
        <v/>
      </c>
    </row>
    <row r="68" spans="1:8" ht="15" customHeight="1" x14ac:dyDescent="0.25">
      <c r="A68" s="61">
        <f t="shared" si="10"/>
        <v>65</v>
      </c>
      <c r="B68" s="38" t="e">
        <f t="shared" ref="B68:B104" si="12">VLOOKUP(E68,Dossard,2)</f>
        <v>#N/A</v>
      </c>
      <c r="C68" s="71" t="e">
        <f t="shared" ref="C68:C104" si="13">VLOOKUP(E68,Dossard,3)</f>
        <v>#N/A</v>
      </c>
      <c r="D68" s="99" t="e">
        <f t="shared" ref="D68:D99" si="14">VLOOKUP(E68,Dossard,5)</f>
        <v>#N/A</v>
      </c>
      <c r="E68" s="72"/>
      <c r="F68" s="73"/>
      <c r="G68" s="73" t="str">
        <f t="shared" ref="G68:G99" si="15">IF(F68="","",F68/VLOOKUP(E68,Dossard,6))</f>
        <v/>
      </c>
      <c r="H68" s="89" t="str">
        <f t="shared" ref="H68:H104" si="16">IF(E68="","",IF(OR(E68&gt;dernier,E68&lt;premier),"inconnu",IF(VLOOKUP(E68,edition,7)=4,E68,"Erreur Course")))</f>
        <v/>
      </c>
    </row>
    <row r="69" spans="1:8" ht="15" customHeight="1" x14ac:dyDescent="0.25">
      <c r="A69" s="61">
        <f t="shared" ref="A69:A104" si="17">IF(OR(H69="inconnu",H69="déjà saisi",IF(F69="","FAUX",F69=F68)),A68,A68+1)</f>
        <v>66</v>
      </c>
      <c r="B69" s="38" t="e">
        <f t="shared" si="12"/>
        <v>#N/A</v>
      </c>
      <c r="C69" s="71" t="e">
        <f t="shared" si="13"/>
        <v>#N/A</v>
      </c>
      <c r="D69" s="99" t="e">
        <f t="shared" si="14"/>
        <v>#N/A</v>
      </c>
      <c r="E69" s="72"/>
      <c r="F69" s="73"/>
      <c r="G69" s="73" t="str">
        <f t="shared" si="15"/>
        <v/>
      </c>
      <c r="H69" s="65" t="str">
        <f t="shared" si="16"/>
        <v/>
      </c>
    </row>
    <row r="70" spans="1:8" ht="15" customHeight="1" x14ac:dyDescent="0.25">
      <c r="A70" s="61">
        <f t="shared" si="17"/>
        <v>67</v>
      </c>
      <c r="B70" s="38" t="e">
        <f t="shared" si="12"/>
        <v>#N/A</v>
      </c>
      <c r="C70" s="71" t="e">
        <f t="shared" si="13"/>
        <v>#N/A</v>
      </c>
      <c r="D70" s="99" t="e">
        <f t="shared" si="14"/>
        <v>#N/A</v>
      </c>
      <c r="E70" s="72"/>
      <c r="F70" s="73"/>
      <c r="G70" s="73" t="str">
        <f t="shared" si="15"/>
        <v/>
      </c>
      <c r="H70" s="89" t="str">
        <f t="shared" si="16"/>
        <v/>
      </c>
    </row>
    <row r="71" spans="1:8" ht="15" customHeight="1" x14ac:dyDescent="0.25">
      <c r="A71" s="61">
        <f t="shared" si="17"/>
        <v>68</v>
      </c>
      <c r="B71" s="38" t="e">
        <f t="shared" si="12"/>
        <v>#N/A</v>
      </c>
      <c r="C71" s="71" t="e">
        <f t="shared" si="13"/>
        <v>#N/A</v>
      </c>
      <c r="D71" s="99" t="e">
        <f t="shared" si="14"/>
        <v>#N/A</v>
      </c>
      <c r="E71" s="72"/>
      <c r="F71" s="73"/>
      <c r="G71" s="73" t="str">
        <f t="shared" si="15"/>
        <v/>
      </c>
      <c r="H71" s="65" t="str">
        <f t="shared" si="16"/>
        <v/>
      </c>
    </row>
    <row r="72" spans="1:8" ht="15" customHeight="1" x14ac:dyDescent="0.25">
      <c r="A72" s="61">
        <f t="shared" si="17"/>
        <v>69</v>
      </c>
      <c r="B72" s="38" t="e">
        <f t="shared" si="12"/>
        <v>#N/A</v>
      </c>
      <c r="C72" s="71" t="e">
        <f t="shared" si="13"/>
        <v>#N/A</v>
      </c>
      <c r="D72" s="99" t="e">
        <f t="shared" si="14"/>
        <v>#N/A</v>
      </c>
      <c r="E72" s="72"/>
      <c r="F72" s="73"/>
      <c r="G72" s="73" t="str">
        <f t="shared" si="15"/>
        <v/>
      </c>
      <c r="H72" s="89" t="str">
        <f t="shared" si="16"/>
        <v/>
      </c>
    </row>
    <row r="73" spans="1:8" ht="15" customHeight="1" x14ac:dyDescent="0.25">
      <c r="A73" s="61">
        <f t="shared" si="17"/>
        <v>70</v>
      </c>
      <c r="B73" s="38" t="e">
        <f t="shared" si="12"/>
        <v>#N/A</v>
      </c>
      <c r="C73" s="71" t="e">
        <f t="shared" si="13"/>
        <v>#N/A</v>
      </c>
      <c r="D73" s="99" t="e">
        <f t="shared" si="14"/>
        <v>#N/A</v>
      </c>
      <c r="E73" s="72"/>
      <c r="F73" s="73"/>
      <c r="G73" s="73" t="str">
        <f t="shared" si="15"/>
        <v/>
      </c>
      <c r="H73" s="65" t="str">
        <f t="shared" si="16"/>
        <v/>
      </c>
    </row>
    <row r="74" spans="1:8" ht="15" customHeight="1" x14ac:dyDescent="0.25">
      <c r="A74" s="61">
        <f t="shared" si="17"/>
        <v>71</v>
      </c>
      <c r="B74" s="38" t="e">
        <f t="shared" si="12"/>
        <v>#N/A</v>
      </c>
      <c r="C74" s="71" t="e">
        <f t="shared" si="13"/>
        <v>#N/A</v>
      </c>
      <c r="D74" s="99" t="e">
        <f t="shared" si="14"/>
        <v>#N/A</v>
      </c>
      <c r="E74" s="72"/>
      <c r="F74" s="73"/>
      <c r="G74" s="73" t="str">
        <f t="shared" si="15"/>
        <v/>
      </c>
      <c r="H74" s="89" t="str">
        <f t="shared" si="16"/>
        <v/>
      </c>
    </row>
    <row r="75" spans="1:8" ht="15" customHeight="1" x14ac:dyDescent="0.25">
      <c r="A75" s="61">
        <f t="shared" si="17"/>
        <v>72</v>
      </c>
      <c r="B75" s="38" t="e">
        <f t="shared" si="12"/>
        <v>#N/A</v>
      </c>
      <c r="C75" s="71" t="e">
        <f t="shared" si="13"/>
        <v>#N/A</v>
      </c>
      <c r="D75" s="99" t="e">
        <f t="shared" si="14"/>
        <v>#N/A</v>
      </c>
      <c r="E75" s="72"/>
      <c r="F75" s="73"/>
      <c r="G75" s="73" t="str">
        <f t="shared" si="15"/>
        <v/>
      </c>
      <c r="H75" s="65" t="str">
        <f t="shared" si="16"/>
        <v/>
      </c>
    </row>
    <row r="76" spans="1:8" ht="15" customHeight="1" x14ac:dyDescent="0.25">
      <c r="A76" s="61">
        <f t="shared" si="17"/>
        <v>73</v>
      </c>
      <c r="B76" s="38" t="e">
        <f t="shared" si="12"/>
        <v>#N/A</v>
      </c>
      <c r="C76" s="71" t="e">
        <f t="shared" si="13"/>
        <v>#N/A</v>
      </c>
      <c r="D76" s="99" t="e">
        <f t="shared" si="14"/>
        <v>#N/A</v>
      </c>
      <c r="E76" s="72"/>
      <c r="F76" s="73"/>
      <c r="G76" s="73" t="str">
        <f t="shared" si="15"/>
        <v/>
      </c>
      <c r="H76" s="89" t="str">
        <f t="shared" si="16"/>
        <v/>
      </c>
    </row>
    <row r="77" spans="1:8" ht="15" customHeight="1" x14ac:dyDescent="0.25">
      <c r="A77" s="61">
        <f t="shared" si="17"/>
        <v>74</v>
      </c>
      <c r="B77" s="38" t="e">
        <f t="shared" si="12"/>
        <v>#N/A</v>
      </c>
      <c r="C77" s="71" t="e">
        <f t="shared" si="13"/>
        <v>#N/A</v>
      </c>
      <c r="D77" s="99" t="e">
        <f t="shared" si="14"/>
        <v>#N/A</v>
      </c>
      <c r="E77" s="72"/>
      <c r="F77" s="73"/>
      <c r="G77" s="73" t="str">
        <f t="shared" si="15"/>
        <v/>
      </c>
      <c r="H77" s="65" t="str">
        <f t="shared" si="16"/>
        <v/>
      </c>
    </row>
    <row r="78" spans="1:8" ht="15" customHeight="1" x14ac:dyDescent="0.25">
      <c r="A78" s="61">
        <f t="shared" si="17"/>
        <v>75</v>
      </c>
      <c r="B78" s="38" t="e">
        <f t="shared" si="12"/>
        <v>#N/A</v>
      </c>
      <c r="C78" s="71" t="e">
        <f t="shared" si="13"/>
        <v>#N/A</v>
      </c>
      <c r="D78" s="99" t="e">
        <f t="shared" si="14"/>
        <v>#N/A</v>
      </c>
      <c r="E78" s="72"/>
      <c r="F78" s="73"/>
      <c r="G78" s="73" t="str">
        <f t="shared" si="15"/>
        <v/>
      </c>
      <c r="H78" s="89" t="str">
        <f t="shared" si="16"/>
        <v/>
      </c>
    </row>
    <row r="79" spans="1:8" ht="15" customHeight="1" x14ac:dyDescent="0.25">
      <c r="A79" s="61">
        <f t="shared" si="17"/>
        <v>76</v>
      </c>
      <c r="B79" s="38" t="e">
        <f t="shared" si="12"/>
        <v>#N/A</v>
      </c>
      <c r="C79" s="71" t="e">
        <f t="shared" si="13"/>
        <v>#N/A</v>
      </c>
      <c r="D79" s="99" t="e">
        <f t="shared" si="14"/>
        <v>#N/A</v>
      </c>
      <c r="E79" s="72"/>
      <c r="F79" s="73"/>
      <c r="G79" s="73" t="str">
        <f t="shared" si="15"/>
        <v/>
      </c>
      <c r="H79" s="65" t="str">
        <f t="shared" si="16"/>
        <v/>
      </c>
    </row>
    <row r="80" spans="1:8" ht="15" customHeight="1" x14ac:dyDescent="0.25">
      <c r="A80" s="61">
        <f t="shared" si="17"/>
        <v>77</v>
      </c>
      <c r="B80" s="38" t="e">
        <f t="shared" si="12"/>
        <v>#N/A</v>
      </c>
      <c r="C80" s="71" t="e">
        <f t="shared" si="13"/>
        <v>#N/A</v>
      </c>
      <c r="D80" s="99" t="e">
        <f t="shared" si="14"/>
        <v>#N/A</v>
      </c>
      <c r="E80" s="72"/>
      <c r="F80" s="73"/>
      <c r="G80" s="73" t="str">
        <f t="shared" si="15"/>
        <v/>
      </c>
      <c r="H80" s="89" t="str">
        <f t="shared" si="16"/>
        <v/>
      </c>
    </row>
    <row r="81" spans="1:8" ht="15" customHeight="1" x14ac:dyDescent="0.25">
      <c r="A81" s="61">
        <f t="shared" si="17"/>
        <v>78</v>
      </c>
      <c r="B81" s="38" t="e">
        <f t="shared" si="12"/>
        <v>#N/A</v>
      </c>
      <c r="C81" s="71" t="e">
        <f t="shared" si="13"/>
        <v>#N/A</v>
      </c>
      <c r="D81" s="99" t="e">
        <f t="shared" si="14"/>
        <v>#N/A</v>
      </c>
      <c r="E81" s="72"/>
      <c r="F81" s="73"/>
      <c r="G81" s="73" t="str">
        <f t="shared" si="15"/>
        <v/>
      </c>
      <c r="H81" s="65" t="str">
        <f t="shared" si="16"/>
        <v/>
      </c>
    </row>
    <row r="82" spans="1:8" ht="15" customHeight="1" x14ac:dyDescent="0.25">
      <c r="A82" s="61">
        <f t="shared" si="17"/>
        <v>79</v>
      </c>
      <c r="B82" s="38" t="e">
        <f t="shared" si="12"/>
        <v>#N/A</v>
      </c>
      <c r="C82" s="71" t="e">
        <f t="shared" si="13"/>
        <v>#N/A</v>
      </c>
      <c r="D82" s="99" t="e">
        <f t="shared" si="14"/>
        <v>#N/A</v>
      </c>
      <c r="E82" s="72"/>
      <c r="F82" s="73"/>
      <c r="G82" s="73" t="str">
        <f t="shared" si="15"/>
        <v/>
      </c>
      <c r="H82" s="89" t="str">
        <f t="shared" si="16"/>
        <v/>
      </c>
    </row>
    <row r="83" spans="1:8" ht="15" customHeight="1" x14ac:dyDescent="0.25">
      <c r="A83" s="61">
        <f t="shared" si="17"/>
        <v>80</v>
      </c>
      <c r="B83" s="38" t="e">
        <f t="shared" si="12"/>
        <v>#N/A</v>
      </c>
      <c r="C83" s="71" t="e">
        <f t="shared" si="13"/>
        <v>#N/A</v>
      </c>
      <c r="D83" s="99" t="e">
        <f t="shared" si="14"/>
        <v>#N/A</v>
      </c>
      <c r="E83" s="72"/>
      <c r="F83" s="73"/>
      <c r="G83" s="73" t="str">
        <f t="shared" si="15"/>
        <v/>
      </c>
      <c r="H83" s="65" t="str">
        <f t="shared" si="16"/>
        <v/>
      </c>
    </row>
    <row r="84" spans="1:8" ht="15" customHeight="1" x14ac:dyDescent="0.25">
      <c r="A84" s="61">
        <f t="shared" si="17"/>
        <v>81</v>
      </c>
      <c r="B84" s="38" t="e">
        <f t="shared" si="12"/>
        <v>#N/A</v>
      </c>
      <c r="C84" s="71" t="e">
        <f t="shared" si="13"/>
        <v>#N/A</v>
      </c>
      <c r="D84" s="99" t="e">
        <f t="shared" si="14"/>
        <v>#N/A</v>
      </c>
      <c r="E84" s="72"/>
      <c r="F84" s="73"/>
      <c r="G84" s="73" t="str">
        <f t="shared" si="15"/>
        <v/>
      </c>
      <c r="H84" s="89" t="str">
        <f t="shared" si="16"/>
        <v/>
      </c>
    </row>
    <row r="85" spans="1:8" ht="15" customHeight="1" x14ac:dyDescent="0.25">
      <c r="A85" s="61">
        <f t="shared" si="17"/>
        <v>82</v>
      </c>
      <c r="B85" s="38" t="e">
        <f t="shared" si="12"/>
        <v>#N/A</v>
      </c>
      <c r="C85" s="71" t="e">
        <f t="shared" si="13"/>
        <v>#N/A</v>
      </c>
      <c r="D85" s="99" t="e">
        <f t="shared" si="14"/>
        <v>#N/A</v>
      </c>
      <c r="E85" s="72"/>
      <c r="F85" s="73"/>
      <c r="G85" s="73" t="str">
        <f t="shared" si="15"/>
        <v/>
      </c>
      <c r="H85" s="65" t="str">
        <f t="shared" si="16"/>
        <v/>
      </c>
    </row>
    <row r="86" spans="1:8" ht="15" customHeight="1" x14ac:dyDescent="0.25">
      <c r="A86" s="61">
        <f t="shared" si="17"/>
        <v>83</v>
      </c>
      <c r="B86" s="38" t="e">
        <f t="shared" si="12"/>
        <v>#N/A</v>
      </c>
      <c r="C86" s="71" t="e">
        <f t="shared" si="13"/>
        <v>#N/A</v>
      </c>
      <c r="D86" s="99" t="e">
        <f t="shared" si="14"/>
        <v>#N/A</v>
      </c>
      <c r="E86" s="72"/>
      <c r="F86" s="73"/>
      <c r="G86" s="73" t="str">
        <f t="shared" si="15"/>
        <v/>
      </c>
      <c r="H86" s="89" t="str">
        <f t="shared" si="16"/>
        <v/>
      </c>
    </row>
    <row r="87" spans="1:8" ht="15" customHeight="1" x14ac:dyDescent="0.25">
      <c r="A87" s="61">
        <f t="shared" si="17"/>
        <v>84</v>
      </c>
      <c r="B87" s="38" t="e">
        <f t="shared" si="12"/>
        <v>#N/A</v>
      </c>
      <c r="C87" s="71" t="e">
        <f t="shared" si="13"/>
        <v>#N/A</v>
      </c>
      <c r="D87" s="99" t="e">
        <f t="shared" si="14"/>
        <v>#N/A</v>
      </c>
      <c r="E87" s="72"/>
      <c r="F87" s="73"/>
      <c r="G87" s="73" t="str">
        <f t="shared" si="15"/>
        <v/>
      </c>
      <c r="H87" s="65" t="str">
        <f t="shared" si="16"/>
        <v/>
      </c>
    </row>
    <row r="88" spans="1:8" ht="15" customHeight="1" x14ac:dyDescent="0.25">
      <c r="A88" s="61">
        <f t="shared" si="17"/>
        <v>85</v>
      </c>
      <c r="B88" s="38" t="e">
        <f t="shared" si="12"/>
        <v>#N/A</v>
      </c>
      <c r="C88" s="71" t="e">
        <f t="shared" si="13"/>
        <v>#N/A</v>
      </c>
      <c r="D88" s="99" t="e">
        <f t="shared" si="14"/>
        <v>#N/A</v>
      </c>
      <c r="E88" s="72"/>
      <c r="F88" s="73"/>
      <c r="G88" s="73" t="str">
        <f t="shared" si="15"/>
        <v/>
      </c>
      <c r="H88" s="89" t="str">
        <f t="shared" si="16"/>
        <v/>
      </c>
    </row>
    <row r="89" spans="1:8" ht="15" customHeight="1" x14ac:dyDescent="0.25">
      <c r="A89" s="61">
        <f t="shared" si="17"/>
        <v>86</v>
      </c>
      <c r="B89" s="38" t="e">
        <f t="shared" si="12"/>
        <v>#N/A</v>
      </c>
      <c r="C89" s="71" t="e">
        <f t="shared" si="13"/>
        <v>#N/A</v>
      </c>
      <c r="D89" s="99" t="e">
        <f t="shared" si="14"/>
        <v>#N/A</v>
      </c>
      <c r="E89" s="72"/>
      <c r="F89" s="73"/>
      <c r="G89" s="73" t="str">
        <f t="shared" si="15"/>
        <v/>
      </c>
      <c r="H89" s="65" t="str">
        <f t="shared" si="16"/>
        <v/>
      </c>
    </row>
    <row r="90" spans="1:8" ht="15" customHeight="1" x14ac:dyDescent="0.25">
      <c r="A90" s="61">
        <f t="shared" si="17"/>
        <v>87</v>
      </c>
      <c r="B90" s="38" t="e">
        <f t="shared" si="12"/>
        <v>#N/A</v>
      </c>
      <c r="C90" s="71" t="e">
        <f t="shared" si="13"/>
        <v>#N/A</v>
      </c>
      <c r="D90" s="99" t="e">
        <f t="shared" si="14"/>
        <v>#N/A</v>
      </c>
      <c r="E90" s="72"/>
      <c r="F90" s="73"/>
      <c r="G90" s="73" t="str">
        <f t="shared" si="15"/>
        <v/>
      </c>
      <c r="H90" s="89" t="str">
        <f t="shared" si="16"/>
        <v/>
      </c>
    </row>
    <row r="91" spans="1:8" ht="15" customHeight="1" x14ac:dyDescent="0.25">
      <c r="A91" s="61">
        <f t="shared" si="17"/>
        <v>88</v>
      </c>
      <c r="B91" s="38" t="e">
        <f t="shared" si="12"/>
        <v>#N/A</v>
      </c>
      <c r="C91" s="71" t="e">
        <f t="shared" si="13"/>
        <v>#N/A</v>
      </c>
      <c r="D91" s="99" t="e">
        <f t="shared" si="14"/>
        <v>#N/A</v>
      </c>
      <c r="E91" s="72"/>
      <c r="F91" s="73"/>
      <c r="G91" s="73" t="str">
        <f t="shared" si="15"/>
        <v/>
      </c>
      <c r="H91" s="65" t="str">
        <f t="shared" si="16"/>
        <v/>
      </c>
    </row>
    <row r="92" spans="1:8" ht="15" customHeight="1" x14ac:dyDescent="0.25">
      <c r="A92" s="61">
        <f t="shared" si="17"/>
        <v>89</v>
      </c>
      <c r="B92" s="38" t="e">
        <f t="shared" si="12"/>
        <v>#N/A</v>
      </c>
      <c r="C92" s="71" t="e">
        <f t="shared" si="13"/>
        <v>#N/A</v>
      </c>
      <c r="D92" s="99" t="e">
        <f t="shared" si="14"/>
        <v>#N/A</v>
      </c>
      <c r="E92" s="72"/>
      <c r="F92" s="73"/>
      <c r="G92" s="73" t="str">
        <f t="shared" si="15"/>
        <v/>
      </c>
      <c r="H92" s="89" t="str">
        <f t="shared" si="16"/>
        <v/>
      </c>
    </row>
    <row r="93" spans="1:8" ht="15" customHeight="1" x14ac:dyDescent="0.25">
      <c r="A93" s="61">
        <f t="shared" si="17"/>
        <v>90</v>
      </c>
      <c r="B93" s="38" t="e">
        <f t="shared" si="12"/>
        <v>#N/A</v>
      </c>
      <c r="C93" s="71" t="e">
        <f t="shared" si="13"/>
        <v>#N/A</v>
      </c>
      <c r="D93" s="99" t="e">
        <f t="shared" si="14"/>
        <v>#N/A</v>
      </c>
      <c r="E93" s="72"/>
      <c r="F93" s="73"/>
      <c r="G93" s="73" t="str">
        <f t="shared" si="15"/>
        <v/>
      </c>
      <c r="H93" s="65" t="str">
        <f t="shared" si="16"/>
        <v/>
      </c>
    </row>
    <row r="94" spans="1:8" ht="15" customHeight="1" x14ac:dyDescent="0.25">
      <c r="A94" s="61">
        <f t="shared" si="17"/>
        <v>91</v>
      </c>
      <c r="B94" s="38" t="e">
        <f t="shared" si="12"/>
        <v>#N/A</v>
      </c>
      <c r="C94" s="71" t="e">
        <f t="shared" si="13"/>
        <v>#N/A</v>
      </c>
      <c r="D94" s="99" t="e">
        <f t="shared" si="14"/>
        <v>#N/A</v>
      </c>
      <c r="E94" s="72"/>
      <c r="F94" s="73"/>
      <c r="G94" s="73" t="str">
        <f t="shared" si="15"/>
        <v/>
      </c>
      <c r="H94" s="89" t="str">
        <f t="shared" si="16"/>
        <v/>
      </c>
    </row>
    <row r="95" spans="1:8" ht="15" customHeight="1" x14ac:dyDescent="0.25">
      <c r="A95" s="61">
        <f t="shared" si="17"/>
        <v>92</v>
      </c>
      <c r="B95" s="38" t="e">
        <f t="shared" si="12"/>
        <v>#N/A</v>
      </c>
      <c r="C95" s="71" t="e">
        <f t="shared" si="13"/>
        <v>#N/A</v>
      </c>
      <c r="D95" s="99" t="e">
        <f t="shared" si="14"/>
        <v>#N/A</v>
      </c>
      <c r="E95" s="72"/>
      <c r="F95" s="73"/>
      <c r="G95" s="73" t="str">
        <f t="shared" si="15"/>
        <v/>
      </c>
      <c r="H95" s="65" t="str">
        <f t="shared" si="16"/>
        <v/>
      </c>
    </row>
    <row r="96" spans="1:8" ht="15" customHeight="1" x14ac:dyDescent="0.25">
      <c r="A96" s="61">
        <f t="shared" si="17"/>
        <v>93</v>
      </c>
      <c r="B96" s="38" t="e">
        <f t="shared" si="12"/>
        <v>#N/A</v>
      </c>
      <c r="C96" s="71" t="e">
        <f t="shared" si="13"/>
        <v>#N/A</v>
      </c>
      <c r="D96" s="99" t="e">
        <f t="shared" si="14"/>
        <v>#N/A</v>
      </c>
      <c r="E96" s="72"/>
      <c r="F96" s="73"/>
      <c r="G96" s="73" t="str">
        <f t="shared" si="15"/>
        <v/>
      </c>
      <c r="H96" s="89" t="str">
        <f t="shared" si="16"/>
        <v/>
      </c>
    </row>
    <row r="97" spans="1:8" ht="15" customHeight="1" x14ac:dyDescent="0.25">
      <c r="A97" s="61">
        <f t="shared" si="17"/>
        <v>94</v>
      </c>
      <c r="B97" s="38" t="e">
        <f t="shared" si="12"/>
        <v>#N/A</v>
      </c>
      <c r="C97" s="71" t="e">
        <f t="shared" si="13"/>
        <v>#N/A</v>
      </c>
      <c r="D97" s="99" t="e">
        <f t="shared" si="14"/>
        <v>#N/A</v>
      </c>
      <c r="E97" s="72"/>
      <c r="F97" s="73"/>
      <c r="G97" s="73" t="str">
        <f t="shared" si="15"/>
        <v/>
      </c>
      <c r="H97" s="65" t="str">
        <f t="shared" si="16"/>
        <v/>
      </c>
    </row>
    <row r="98" spans="1:8" ht="15" customHeight="1" x14ac:dyDescent="0.25">
      <c r="A98" s="61">
        <f t="shared" si="17"/>
        <v>95</v>
      </c>
      <c r="B98" s="38" t="e">
        <f t="shared" si="12"/>
        <v>#N/A</v>
      </c>
      <c r="C98" s="71" t="e">
        <f t="shared" si="13"/>
        <v>#N/A</v>
      </c>
      <c r="D98" s="99" t="e">
        <f t="shared" si="14"/>
        <v>#N/A</v>
      </c>
      <c r="E98" s="72"/>
      <c r="F98" s="73"/>
      <c r="G98" s="73" t="str">
        <f t="shared" si="15"/>
        <v/>
      </c>
      <c r="H98" s="89" t="str">
        <f t="shared" si="16"/>
        <v/>
      </c>
    </row>
    <row r="99" spans="1:8" ht="15" customHeight="1" x14ac:dyDescent="0.25">
      <c r="A99" s="61">
        <f t="shared" si="17"/>
        <v>96</v>
      </c>
      <c r="B99" s="38" t="e">
        <f t="shared" si="12"/>
        <v>#N/A</v>
      </c>
      <c r="C99" s="71" t="e">
        <f t="shared" si="13"/>
        <v>#N/A</v>
      </c>
      <c r="D99" s="99" t="e">
        <f t="shared" si="14"/>
        <v>#N/A</v>
      </c>
      <c r="E99" s="72"/>
      <c r="F99" s="73"/>
      <c r="G99" s="73" t="str">
        <f t="shared" si="15"/>
        <v/>
      </c>
      <c r="H99" s="65" t="str">
        <f t="shared" si="16"/>
        <v/>
      </c>
    </row>
    <row r="100" spans="1:8" ht="15" customHeight="1" x14ac:dyDescent="0.25">
      <c r="A100" s="61">
        <f t="shared" si="17"/>
        <v>97</v>
      </c>
      <c r="B100" s="38" t="e">
        <f t="shared" si="12"/>
        <v>#N/A</v>
      </c>
      <c r="C100" s="71" t="e">
        <f t="shared" si="13"/>
        <v>#N/A</v>
      </c>
      <c r="D100" s="99" t="e">
        <f t="shared" ref="D100:D104" si="18">VLOOKUP(E100,Dossard,5)</f>
        <v>#N/A</v>
      </c>
      <c r="E100" s="72"/>
      <c r="F100" s="73"/>
      <c r="G100" s="73" t="str">
        <f t="shared" ref="G100:G104" si="19">IF(F100="","",F100/VLOOKUP(E100,Dossard,6))</f>
        <v/>
      </c>
      <c r="H100" s="89" t="str">
        <f t="shared" si="16"/>
        <v/>
      </c>
    </row>
    <row r="101" spans="1:8" ht="15" customHeight="1" x14ac:dyDescent="0.25">
      <c r="A101" s="61">
        <f t="shared" si="17"/>
        <v>98</v>
      </c>
      <c r="B101" s="38" t="e">
        <f t="shared" si="12"/>
        <v>#N/A</v>
      </c>
      <c r="C101" s="71" t="e">
        <f t="shared" si="13"/>
        <v>#N/A</v>
      </c>
      <c r="D101" s="99" t="e">
        <f t="shared" si="18"/>
        <v>#N/A</v>
      </c>
      <c r="E101" s="72"/>
      <c r="F101" s="73"/>
      <c r="G101" s="73" t="str">
        <f t="shared" si="19"/>
        <v/>
      </c>
      <c r="H101" s="65" t="str">
        <f t="shared" si="16"/>
        <v/>
      </c>
    </row>
    <row r="102" spans="1:8" ht="15" customHeight="1" x14ac:dyDescent="0.25">
      <c r="A102" s="61">
        <f t="shared" si="17"/>
        <v>99</v>
      </c>
      <c r="B102" s="38" t="e">
        <f t="shared" si="12"/>
        <v>#N/A</v>
      </c>
      <c r="C102" s="71" t="e">
        <f t="shared" si="13"/>
        <v>#N/A</v>
      </c>
      <c r="D102" s="99" t="e">
        <f t="shared" si="18"/>
        <v>#N/A</v>
      </c>
      <c r="E102" s="72"/>
      <c r="F102" s="73"/>
      <c r="G102" s="73" t="str">
        <f t="shared" si="19"/>
        <v/>
      </c>
      <c r="H102" s="89" t="str">
        <f t="shared" si="16"/>
        <v/>
      </c>
    </row>
    <row r="103" spans="1:8" ht="15" customHeight="1" x14ac:dyDescent="0.25">
      <c r="A103" s="61">
        <f t="shared" si="17"/>
        <v>100</v>
      </c>
      <c r="B103" s="38" t="e">
        <f t="shared" si="12"/>
        <v>#N/A</v>
      </c>
      <c r="C103" s="71" t="e">
        <f t="shared" si="13"/>
        <v>#N/A</v>
      </c>
      <c r="D103" s="99" t="e">
        <f t="shared" si="18"/>
        <v>#N/A</v>
      </c>
      <c r="E103" s="72"/>
      <c r="F103" s="73"/>
      <c r="G103" s="73" t="str">
        <f t="shared" si="19"/>
        <v/>
      </c>
      <c r="H103" s="65" t="str">
        <f t="shared" si="16"/>
        <v/>
      </c>
    </row>
    <row r="104" spans="1:8" ht="15" customHeight="1" x14ac:dyDescent="0.25">
      <c r="A104" s="61">
        <f t="shared" si="17"/>
        <v>101</v>
      </c>
      <c r="B104" s="38" t="e">
        <f t="shared" si="12"/>
        <v>#N/A</v>
      </c>
      <c r="C104" s="71" t="e">
        <f t="shared" si="13"/>
        <v>#N/A</v>
      </c>
      <c r="D104" s="99" t="e">
        <f t="shared" si="18"/>
        <v>#N/A</v>
      </c>
      <c r="E104" s="72"/>
      <c r="F104" s="73"/>
      <c r="G104" s="73" t="str">
        <f t="shared" si="19"/>
        <v/>
      </c>
      <c r="H104" s="89" t="str">
        <f t="shared" si="16"/>
        <v/>
      </c>
    </row>
    <row r="105" spans="1:8" ht="15" customHeight="1" x14ac:dyDescent="0.25">
      <c r="D105" s="45"/>
      <c r="E105" s="45"/>
      <c r="G105" s="74"/>
    </row>
    <row r="106" spans="1:8" ht="15" customHeight="1" x14ac:dyDescent="0.25">
      <c r="D106" s="45"/>
      <c r="E106" s="45"/>
    </row>
    <row r="107" spans="1:8" ht="15" customHeight="1" x14ac:dyDescent="0.25">
      <c r="D107" s="45"/>
      <c r="E107" s="45"/>
    </row>
    <row r="108" spans="1:8" ht="15" customHeight="1" x14ac:dyDescent="0.25">
      <c r="D108" s="45"/>
      <c r="E108" s="45"/>
    </row>
    <row r="109" spans="1:8" ht="15" customHeight="1" x14ac:dyDescent="0.25">
      <c r="D109" s="45"/>
      <c r="E109" s="45"/>
    </row>
    <row r="110" spans="1:8" ht="15" customHeight="1" x14ac:dyDescent="0.25">
      <c r="D110" s="45"/>
      <c r="E110" s="45"/>
    </row>
  </sheetData>
  <mergeCells count="2">
    <mergeCell ref="A1:B1"/>
    <mergeCell ref="C1:E1"/>
  </mergeCells>
  <conditionalFormatting sqref="H4:H104">
    <cfRule type="cellIs" dxfId="4" priority="2" operator="equal">
      <formula>"inconnu"</formula>
    </cfRule>
  </conditionalFormatting>
  <printOptions horizontalCentered="1" verticalCentered="1"/>
  <pageMargins left="0.78749999999999998" right="0.78749999999999998" top="0.98402777777777795" bottom="0.98402777777777795" header="0.511811023622047" footer="0.511811023622047"/>
  <pageSetup paperSize="9" scale="45" orientation="portrait" horizontalDpi="300" verticalDpi="300" r:id="rId1"/>
  <rowBreaks count="1" manualBreakCount="1">
    <brk id="5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0"/>
  <sheetViews>
    <sheetView zoomScaleNormal="100" workbookViewId="0">
      <selection sqref="A1:G50"/>
    </sheetView>
  </sheetViews>
  <sheetFormatPr baseColWidth="10" defaultColWidth="11.44140625" defaultRowHeight="15" customHeight="1" x14ac:dyDescent="0.25"/>
  <cols>
    <col min="1" max="1" width="7.109375" style="43" customWidth="1"/>
    <col min="2" max="2" width="19" style="1" customWidth="1"/>
    <col min="3" max="3" width="11" style="44" customWidth="1"/>
    <col min="4" max="4" width="25.6640625" style="1" customWidth="1"/>
    <col min="5" max="5" width="12.109375" style="1" customWidth="1"/>
    <col min="6" max="6" width="10" style="45" customWidth="1"/>
    <col min="7" max="7" width="9.6640625" style="45" customWidth="1"/>
    <col min="8" max="8" width="14.33203125" customWidth="1"/>
    <col min="9" max="11" width="6.6640625" customWidth="1"/>
  </cols>
  <sheetData>
    <row r="1" spans="1:23" ht="47.25" customHeight="1" x14ac:dyDescent="0.25">
      <c r="A1" s="104">
        <v>5</v>
      </c>
      <c r="B1" s="104"/>
      <c r="C1" s="105" t="s">
        <v>591</v>
      </c>
      <c r="D1" s="105"/>
      <c r="E1" s="105"/>
      <c r="F1" s="46"/>
      <c r="G1" s="46" t="s">
        <v>592</v>
      </c>
    </row>
    <row r="3" spans="1:23" s="51" customFormat="1" ht="23.25" customHeight="1" x14ac:dyDescent="0.25">
      <c r="A3" s="49" t="s">
        <v>584</v>
      </c>
      <c r="B3" s="49" t="s">
        <v>1</v>
      </c>
      <c r="C3" s="49" t="s">
        <v>2</v>
      </c>
      <c r="D3" s="49" t="s">
        <v>4</v>
      </c>
      <c r="E3" s="49" t="s">
        <v>0</v>
      </c>
      <c r="F3" s="49" t="s">
        <v>10</v>
      </c>
      <c r="G3" s="50" t="s">
        <v>585</v>
      </c>
      <c r="H3" s="49" t="s">
        <v>586</v>
      </c>
      <c r="W3" s="52"/>
    </row>
    <row r="4" spans="1:23" s="59" customFormat="1" ht="15" customHeight="1" x14ac:dyDescent="0.25">
      <c r="A4" s="53">
        <v>1</v>
      </c>
      <c r="B4" s="54" t="str">
        <f t="shared" ref="B4:B35" si="0">VLOOKUP(E4,Dossard,2)</f>
        <v>VUILLEMIN</v>
      </c>
      <c r="C4" s="55" t="str">
        <f t="shared" ref="C4:C35" si="1">VLOOKUP(E4,Dossard,3)</f>
        <v>Loe</v>
      </c>
      <c r="D4" s="54" t="str">
        <f t="shared" ref="D4:D35" si="2">VLOOKUP(E4,Dossard,5)</f>
        <v>4 B</v>
      </c>
      <c r="E4" s="54">
        <v>251</v>
      </c>
      <c r="F4" s="56">
        <v>7.013888888888889E-3</v>
      </c>
      <c r="G4" s="57">
        <f t="shared" ref="G4:G35" si="3">IF(F4="","",F4/VLOOKUP(E4,Dossard,6))</f>
        <v>3.5069444444444445E-3</v>
      </c>
      <c r="H4" s="89">
        <f>IF(E4="","",IF(OR(E4&gt;dernier,E4&lt;premier),"inconnu",IF(VLOOKUP(E4,edition,7)=5,E4,"Erreur Course")))</f>
        <v>251</v>
      </c>
      <c r="W4" s="60"/>
    </row>
    <row r="5" spans="1:23" ht="19.5" customHeight="1" x14ac:dyDescent="0.25">
      <c r="A5" s="61">
        <f t="shared" ref="A5:A36" si="4">IF(OR(H5="inconnu",H5="déjà saisi",IF(F5="","FAUX",F5=F4)),A4,A4+1)</f>
        <v>2</v>
      </c>
      <c r="B5" s="77" t="str">
        <f t="shared" si="0"/>
        <v>PERRIN</v>
      </c>
      <c r="C5" s="90" t="str">
        <f t="shared" si="1"/>
        <v>Mélody</v>
      </c>
      <c r="D5" s="77" t="str">
        <f t="shared" si="2"/>
        <v>4 A</v>
      </c>
      <c r="E5" s="77">
        <v>219</v>
      </c>
      <c r="F5" s="79">
        <v>7.5000000000000006E-3</v>
      </c>
      <c r="G5" s="64">
        <f t="shared" si="3"/>
        <v>3.7500000000000003E-3</v>
      </c>
      <c r="H5" s="65">
        <f>IF(E5="","",IF(OR(E5&gt;dernier,E5&lt;premier),"inconnu",IF(VLOOKUP(E5,edition,7)=5,E5,"Erreur Course")))</f>
        <v>219</v>
      </c>
    </row>
    <row r="6" spans="1:23" ht="19.5" customHeight="1" x14ac:dyDescent="0.25">
      <c r="A6" s="61">
        <f t="shared" si="4"/>
        <v>3</v>
      </c>
      <c r="B6" s="65" t="str">
        <f t="shared" si="0"/>
        <v>BONTEMS</v>
      </c>
      <c r="C6" s="66" t="str">
        <f t="shared" si="1"/>
        <v>Cléa</v>
      </c>
      <c r="D6" s="65" t="str">
        <f t="shared" si="2"/>
        <v>4 B</v>
      </c>
      <c r="E6" s="65">
        <v>229</v>
      </c>
      <c r="F6" s="67">
        <v>8.0555555555555554E-3</v>
      </c>
      <c r="G6" s="68">
        <f t="shared" si="3"/>
        <v>4.0277777777777777E-3</v>
      </c>
      <c r="H6" s="61">
        <f t="shared" ref="H6:H37" si="5">IF(E6="","",IF(AND(E6&lt;=dernier,E6&gt;=premier),IF((COUNTIF(C:E,E6))&gt;1,"déjà saisi",E6),"inconnu"))</f>
        <v>229</v>
      </c>
    </row>
    <row r="7" spans="1:23" ht="19.5" customHeight="1" x14ac:dyDescent="0.25">
      <c r="A7" s="61">
        <f t="shared" si="4"/>
        <v>4</v>
      </c>
      <c r="B7" s="18" t="str">
        <f t="shared" si="0"/>
        <v>COLNEL</v>
      </c>
      <c r="C7" s="69" t="str">
        <f t="shared" si="1"/>
        <v>Jehanne</v>
      </c>
      <c r="D7" s="28" t="str">
        <f t="shared" si="2"/>
        <v>4 A</v>
      </c>
      <c r="E7" s="18">
        <v>208</v>
      </c>
      <c r="F7" s="23">
        <v>8.1365740740740738E-3</v>
      </c>
      <c r="G7" s="70">
        <f t="shared" si="3"/>
        <v>4.0682870370370369E-3</v>
      </c>
      <c r="H7" s="80">
        <f t="shared" si="5"/>
        <v>208</v>
      </c>
    </row>
    <row r="8" spans="1:23" ht="15" customHeight="1" x14ac:dyDescent="0.25">
      <c r="A8" s="61">
        <f t="shared" si="4"/>
        <v>5</v>
      </c>
      <c r="B8" s="18" t="str">
        <f t="shared" si="0"/>
        <v>PIERRAT</v>
      </c>
      <c r="C8" s="69" t="str">
        <f t="shared" si="1"/>
        <v>Lola</v>
      </c>
      <c r="D8" s="28" t="str">
        <f t="shared" si="2"/>
        <v>4 A</v>
      </c>
      <c r="E8" s="18">
        <v>220</v>
      </c>
      <c r="F8" s="23">
        <v>8.773148148148148E-3</v>
      </c>
      <c r="G8" s="70">
        <f t="shared" si="3"/>
        <v>4.386574074074074E-3</v>
      </c>
      <c r="H8" s="80">
        <f t="shared" si="5"/>
        <v>220</v>
      </c>
    </row>
    <row r="9" spans="1:23" ht="15" customHeight="1" x14ac:dyDescent="0.25">
      <c r="A9" s="61">
        <f t="shared" si="4"/>
        <v>6</v>
      </c>
      <c r="B9" s="18" t="str">
        <f t="shared" si="0"/>
        <v>DOS SANTOS</v>
      </c>
      <c r="C9" s="69" t="str">
        <f t="shared" si="1"/>
        <v>Apolline</v>
      </c>
      <c r="D9" s="28" t="str">
        <f t="shared" si="2"/>
        <v>4 C</v>
      </c>
      <c r="E9" s="18">
        <v>261</v>
      </c>
      <c r="F9" s="23">
        <v>8.8425925925925911E-3</v>
      </c>
      <c r="G9" s="70">
        <f t="shared" si="3"/>
        <v>4.4212962962962956E-3</v>
      </c>
      <c r="H9" s="80">
        <f t="shared" si="5"/>
        <v>261</v>
      </c>
    </row>
    <row r="10" spans="1:23" ht="15" customHeight="1" x14ac:dyDescent="0.25">
      <c r="A10" s="61">
        <f t="shared" si="4"/>
        <v>7</v>
      </c>
      <c r="B10" s="18" t="str">
        <f t="shared" si="0"/>
        <v>FEBVAY</v>
      </c>
      <c r="C10" s="69" t="str">
        <f t="shared" si="1"/>
        <v>Célia</v>
      </c>
      <c r="D10" s="28" t="str">
        <f t="shared" si="2"/>
        <v>4 B</v>
      </c>
      <c r="E10" s="18">
        <v>234</v>
      </c>
      <c r="F10" s="23">
        <v>8.8888888888888889E-3</v>
      </c>
      <c r="G10" s="70">
        <f t="shared" si="3"/>
        <v>4.4444444444444444E-3</v>
      </c>
      <c r="H10" s="80">
        <f t="shared" si="5"/>
        <v>234</v>
      </c>
    </row>
    <row r="11" spans="1:23" ht="15" customHeight="1" x14ac:dyDescent="0.25">
      <c r="A11" s="61">
        <f t="shared" si="4"/>
        <v>8</v>
      </c>
      <c r="B11" s="18" t="str">
        <f t="shared" si="0"/>
        <v>COLLE PERRIN</v>
      </c>
      <c r="C11" s="69" t="str">
        <f t="shared" si="1"/>
        <v>Léonie</v>
      </c>
      <c r="D11" s="28" t="str">
        <f t="shared" si="2"/>
        <v>4 A</v>
      </c>
      <c r="E11" s="18">
        <v>207</v>
      </c>
      <c r="F11" s="23">
        <v>9.0162037037037034E-3</v>
      </c>
      <c r="G11" s="70">
        <f t="shared" si="3"/>
        <v>4.5081018518518517E-3</v>
      </c>
      <c r="H11" s="80">
        <f t="shared" si="5"/>
        <v>207</v>
      </c>
    </row>
    <row r="12" spans="1:23" ht="15" customHeight="1" x14ac:dyDescent="0.25">
      <c r="A12" s="61">
        <f t="shared" si="4"/>
        <v>9</v>
      </c>
      <c r="B12" s="18" t="str">
        <f t="shared" si="0"/>
        <v>DEMANGEL YERLY</v>
      </c>
      <c r="C12" s="69" t="str">
        <f t="shared" si="1"/>
        <v>Soline</v>
      </c>
      <c r="D12" s="28" t="str">
        <f t="shared" si="2"/>
        <v>4 B</v>
      </c>
      <c r="E12" s="18">
        <v>231</v>
      </c>
      <c r="F12" s="23">
        <v>9.0972222222222218E-3</v>
      </c>
      <c r="G12" s="70">
        <f t="shared" si="3"/>
        <v>4.5486111111111109E-3</v>
      </c>
      <c r="H12" s="80">
        <f t="shared" si="5"/>
        <v>231</v>
      </c>
    </row>
    <row r="13" spans="1:23" ht="15" customHeight="1" x14ac:dyDescent="0.25">
      <c r="A13" s="61">
        <f t="shared" si="4"/>
        <v>10</v>
      </c>
      <c r="B13" s="18" t="str">
        <f t="shared" si="0"/>
        <v>SÉSÉ</v>
      </c>
      <c r="C13" s="69" t="str">
        <f t="shared" si="1"/>
        <v>Maëva</v>
      </c>
      <c r="D13" s="28" t="str">
        <f t="shared" si="2"/>
        <v>4 B</v>
      </c>
      <c r="E13" s="18">
        <v>247</v>
      </c>
      <c r="F13" s="23">
        <v>9.1203703703703707E-3</v>
      </c>
      <c r="G13" s="70">
        <f t="shared" si="3"/>
        <v>4.5601851851851853E-3</v>
      </c>
      <c r="H13" s="80">
        <f t="shared" si="5"/>
        <v>247</v>
      </c>
    </row>
    <row r="14" spans="1:23" ht="15" customHeight="1" x14ac:dyDescent="0.25">
      <c r="A14" s="61">
        <f t="shared" si="4"/>
        <v>11</v>
      </c>
      <c r="B14" s="18" t="str">
        <f t="shared" si="0"/>
        <v>FEBVAY</v>
      </c>
      <c r="C14" s="69" t="str">
        <f t="shared" si="1"/>
        <v>Mélina</v>
      </c>
      <c r="D14" s="28" t="str">
        <f t="shared" si="2"/>
        <v>4 B</v>
      </c>
      <c r="E14" s="18">
        <v>235</v>
      </c>
      <c r="F14" s="23">
        <v>9.1550925925925931E-3</v>
      </c>
      <c r="G14" s="70">
        <f t="shared" si="3"/>
        <v>4.5775462962962966E-3</v>
      </c>
      <c r="H14" s="80">
        <f t="shared" si="5"/>
        <v>235</v>
      </c>
    </row>
    <row r="15" spans="1:23" ht="15" customHeight="1" x14ac:dyDescent="0.25">
      <c r="A15" s="61">
        <f t="shared" si="4"/>
        <v>12</v>
      </c>
      <c r="B15" s="18" t="str">
        <f t="shared" si="0"/>
        <v>EL JIGHI</v>
      </c>
      <c r="C15" s="69" t="str">
        <f t="shared" si="1"/>
        <v>Tasnime</v>
      </c>
      <c r="D15" s="28" t="str">
        <f t="shared" si="2"/>
        <v>4 B</v>
      </c>
      <c r="E15" s="18">
        <v>233</v>
      </c>
      <c r="F15" s="23">
        <v>9.2013888888888892E-3</v>
      </c>
      <c r="G15" s="70">
        <f t="shared" si="3"/>
        <v>4.6006944444444446E-3</v>
      </c>
      <c r="H15" s="80">
        <f t="shared" si="5"/>
        <v>233</v>
      </c>
    </row>
    <row r="16" spans="1:23" ht="15" customHeight="1" x14ac:dyDescent="0.25">
      <c r="A16" s="61">
        <f t="shared" si="4"/>
        <v>13</v>
      </c>
      <c r="B16" s="18" t="str">
        <f t="shared" si="0"/>
        <v>THIRIET</v>
      </c>
      <c r="C16" s="69" t="str">
        <f t="shared" si="1"/>
        <v>Lyne</v>
      </c>
      <c r="D16" s="28" t="str">
        <f t="shared" si="2"/>
        <v>4 C</v>
      </c>
      <c r="E16" s="18">
        <v>277</v>
      </c>
      <c r="F16" s="23">
        <v>9.2245370370370363E-3</v>
      </c>
      <c r="G16" s="70">
        <f t="shared" si="3"/>
        <v>4.6122685185185181E-3</v>
      </c>
      <c r="H16" s="80">
        <f t="shared" si="5"/>
        <v>277</v>
      </c>
    </row>
    <row r="17" spans="1:12" ht="15" customHeight="1" x14ac:dyDescent="0.25">
      <c r="A17" s="61">
        <f t="shared" si="4"/>
        <v>14</v>
      </c>
      <c r="B17" s="18" t="str">
        <f t="shared" si="0"/>
        <v>THIEBAUTGEORGES</v>
      </c>
      <c r="C17" s="69" t="str">
        <f t="shared" si="1"/>
        <v>Lorina</v>
      </c>
      <c r="D17" s="28" t="str">
        <f t="shared" si="2"/>
        <v>4 A</v>
      </c>
      <c r="E17" s="18">
        <v>224</v>
      </c>
      <c r="F17" s="23">
        <v>9.2824074074074076E-3</v>
      </c>
      <c r="G17" s="70">
        <f t="shared" si="3"/>
        <v>4.6412037037037038E-3</v>
      </c>
      <c r="H17" s="80">
        <f t="shared" si="5"/>
        <v>224</v>
      </c>
    </row>
    <row r="18" spans="1:12" ht="15" customHeight="1" x14ac:dyDescent="0.25">
      <c r="A18" s="61">
        <f t="shared" si="4"/>
        <v>15</v>
      </c>
      <c r="B18" s="18" t="str">
        <f t="shared" si="0"/>
        <v>LEITE--PIERREL</v>
      </c>
      <c r="C18" s="69" t="str">
        <f t="shared" si="1"/>
        <v>Lucile</v>
      </c>
      <c r="D18" s="28" t="str">
        <f t="shared" si="2"/>
        <v>4 B</v>
      </c>
      <c r="E18" s="18">
        <v>240</v>
      </c>
      <c r="F18" s="23">
        <v>9.432870370370371E-3</v>
      </c>
      <c r="G18" s="70">
        <f t="shared" si="3"/>
        <v>4.7164351851851855E-3</v>
      </c>
      <c r="H18" s="80">
        <f t="shared" si="5"/>
        <v>240</v>
      </c>
    </row>
    <row r="19" spans="1:12" ht="15" customHeight="1" x14ac:dyDescent="0.25">
      <c r="A19" s="61">
        <f t="shared" si="4"/>
        <v>16</v>
      </c>
      <c r="B19" s="18" t="str">
        <f t="shared" si="0"/>
        <v>DE GUILI</v>
      </c>
      <c r="C19" s="69" t="str">
        <f t="shared" si="1"/>
        <v>Louise</v>
      </c>
      <c r="D19" s="28" t="str">
        <f t="shared" si="2"/>
        <v>4 A</v>
      </c>
      <c r="E19" s="18">
        <v>209</v>
      </c>
      <c r="F19" s="23">
        <v>9.7337962962962977E-3</v>
      </c>
      <c r="G19" s="70">
        <f t="shared" si="3"/>
        <v>4.8668981481481488E-3</v>
      </c>
      <c r="H19" s="80">
        <f t="shared" si="5"/>
        <v>209</v>
      </c>
    </row>
    <row r="20" spans="1:12" ht="15" customHeight="1" x14ac:dyDescent="0.25">
      <c r="A20" s="61">
        <f t="shared" si="4"/>
        <v>17</v>
      </c>
      <c r="B20" s="38" t="str">
        <f t="shared" si="0"/>
        <v>MATHIEU</v>
      </c>
      <c r="C20" s="71" t="str">
        <f t="shared" si="1"/>
        <v>Madeline</v>
      </c>
      <c r="D20" s="28" t="str">
        <f t="shared" si="2"/>
        <v>4 C</v>
      </c>
      <c r="E20" s="18">
        <v>272</v>
      </c>
      <c r="F20" s="84">
        <v>9.8032407407407408E-3</v>
      </c>
      <c r="G20" s="70">
        <f t="shared" si="3"/>
        <v>4.9016203703703704E-3</v>
      </c>
      <c r="H20" s="80">
        <f t="shared" si="5"/>
        <v>272</v>
      </c>
      <c r="L20">
        <v>7</v>
      </c>
    </row>
    <row r="21" spans="1:12" ht="15" customHeight="1" x14ac:dyDescent="0.25">
      <c r="A21" s="61">
        <f t="shared" si="4"/>
        <v>18</v>
      </c>
      <c r="B21" s="38" t="str">
        <f t="shared" si="0"/>
        <v>BURRI</v>
      </c>
      <c r="C21" s="71" t="str">
        <f t="shared" si="1"/>
        <v>Julia</v>
      </c>
      <c r="D21" s="28" t="str">
        <f t="shared" si="2"/>
        <v>4 C</v>
      </c>
      <c r="E21" s="18">
        <v>256</v>
      </c>
      <c r="F21" s="23">
        <v>9.8726851851851857E-3</v>
      </c>
      <c r="G21" s="70">
        <f t="shared" si="3"/>
        <v>4.9363425925925929E-3</v>
      </c>
      <c r="H21" s="80">
        <f t="shared" si="5"/>
        <v>256</v>
      </c>
    </row>
    <row r="22" spans="1:12" ht="15" customHeight="1" x14ac:dyDescent="0.25">
      <c r="A22" s="61">
        <f t="shared" si="4"/>
        <v>19</v>
      </c>
      <c r="B22" s="38" t="str">
        <f t="shared" si="0"/>
        <v>BOILEAU</v>
      </c>
      <c r="C22" s="71" t="str">
        <f t="shared" si="1"/>
        <v>Lena</v>
      </c>
      <c r="D22" s="28" t="str">
        <f t="shared" si="2"/>
        <v>4 C</v>
      </c>
      <c r="E22" s="18">
        <v>255</v>
      </c>
      <c r="F22" s="23">
        <v>9.9074074074074082E-3</v>
      </c>
      <c r="G22" s="70">
        <f t="shared" si="3"/>
        <v>4.9537037037037041E-3</v>
      </c>
      <c r="H22" s="80">
        <f t="shared" si="5"/>
        <v>255</v>
      </c>
    </row>
    <row r="23" spans="1:12" ht="15" customHeight="1" x14ac:dyDescent="0.25">
      <c r="A23" s="61">
        <f t="shared" si="4"/>
        <v>20</v>
      </c>
      <c r="B23" s="38" t="str">
        <f t="shared" si="0"/>
        <v>LAURENT</v>
      </c>
      <c r="C23" s="71" t="str">
        <f t="shared" si="1"/>
        <v>Cyrielle</v>
      </c>
      <c r="D23" s="28" t="str">
        <f t="shared" si="2"/>
        <v>4 A</v>
      </c>
      <c r="E23" s="18">
        <v>215</v>
      </c>
      <c r="F23" s="84">
        <v>1.0173611111111111E-2</v>
      </c>
      <c r="G23" s="70">
        <f t="shared" si="3"/>
        <v>5.0868055555555554E-3</v>
      </c>
      <c r="H23" s="80">
        <f t="shared" si="5"/>
        <v>215</v>
      </c>
    </row>
    <row r="24" spans="1:12" ht="15" customHeight="1" x14ac:dyDescent="0.25">
      <c r="A24" s="61">
        <f t="shared" si="4"/>
        <v>21</v>
      </c>
      <c r="B24" s="38" t="str">
        <f t="shared" si="0"/>
        <v>VANNSON</v>
      </c>
      <c r="C24" s="71" t="str">
        <f t="shared" si="1"/>
        <v>Jenna</v>
      </c>
      <c r="D24" s="28" t="str">
        <f t="shared" si="2"/>
        <v>4 D</v>
      </c>
      <c r="E24" s="18">
        <v>299</v>
      </c>
      <c r="F24" s="84">
        <v>1.0729166666666666E-2</v>
      </c>
      <c r="G24" s="70">
        <f t="shared" si="3"/>
        <v>5.3645833333333332E-3</v>
      </c>
      <c r="H24" s="80">
        <f t="shared" si="5"/>
        <v>299</v>
      </c>
    </row>
    <row r="25" spans="1:12" ht="15" customHeight="1" x14ac:dyDescent="0.25">
      <c r="A25" s="61">
        <f t="shared" si="4"/>
        <v>22</v>
      </c>
      <c r="B25" s="38" t="str">
        <f t="shared" si="0"/>
        <v>GEORGES</v>
      </c>
      <c r="C25" s="71" t="str">
        <f t="shared" si="1"/>
        <v>Kaylie</v>
      </c>
      <c r="D25" s="28" t="str">
        <f t="shared" si="2"/>
        <v>4 E</v>
      </c>
      <c r="E25" s="18">
        <v>303</v>
      </c>
      <c r="F25" s="84">
        <v>1.0763888888888891E-2</v>
      </c>
      <c r="G25" s="70">
        <f t="shared" si="3"/>
        <v>5.3819444444444453E-3</v>
      </c>
      <c r="H25" s="80">
        <f t="shared" si="5"/>
        <v>303</v>
      </c>
    </row>
    <row r="26" spans="1:12" ht="15" customHeight="1" x14ac:dyDescent="0.25">
      <c r="A26" s="61">
        <f t="shared" si="4"/>
        <v>23</v>
      </c>
      <c r="B26" s="38" t="str">
        <f t="shared" si="0"/>
        <v>GEORGES</v>
      </c>
      <c r="C26" s="71" t="str">
        <f t="shared" si="1"/>
        <v>Ileana</v>
      </c>
      <c r="D26" s="28" t="str">
        <f t="shared" si="2"/>
        <v>4 B</v>
      </c>
      <c r="E26" s="18">
        <v>236</v>
      </c>
      <c r="F26" s="84">
        <v>1.1041666666666667E-2</v>
      </c>
      <c r="G26" s="70">
        <f t="shared" si="3"/>
        <v>5.5208333333333333E-3</v>
      </c>
      <c r="H26" s="80">
        <f t="shared" si="5"/>
        <v>236</v>
      </c>
    </row>
    <row r="27" spans="1:12" ht="15" customHeight="1" x14ac:dyDescent="0.25">
      <c r="A27" s="61">
        <f t="shared" si="4"/>
        <v>24</v>
      </c>
      <c r="B27" s="38" t="str">
        <f t="shared" si="0"/>
        <v>ZOUBIR</v>
      </c>
      <c r="C27" s="71" t="str">
        <f t="shared" si="1"/>
        <v>Erine</v>
      </c>
      <c r="D27" s="28" t="str">
        <f t="shared" si="2"/>
        <v>4 A</v>
      </c>
      <c r="E27" s="18">
        <v>225</v>
      </c>
      <c r="F27" s="84">
        <v>1.1851851851851851E-2</v>
      </c>
      <c r="G27" s="70">
        <f t="shared" si="3"/>
        <v>5.9259259259259256E-3</v>
      </c>
      <c r="H27" s="80">
        <f t="shared" si="5"/>
        <v>225</v>
      </c>
    </row>
    <row r="28" spans="1:12" ht="15" customHeight="1" x14ac:dyDescent="0.25">
      <c r="A28" s="61">
        <f t="shared" si="4"/>
        <v>25</v>
      </c>
      <c r="B28" s="38" t="str">
        <f t="shared" si="0"/>
        <v>CLAUDE</v>
      </c>
      <c r="C28" s="71" t="str">
        <f t="shared" si="1"/>
        <v>Lili</v>
      </c>
      <c r="D28" s="28" t="str">
        <f t="shared" si="2"/>
        <v>4 C</v>
      </c>
      <c r="E28" s="18">
        <v>260</v>
      </c>
      <c r="F28" s="84">
        <v>1.1898148148148149E-2</v>
      </c>
      <c r="G28" s="70">
        <f t="shared" si="3"/>
        <v>5.9490740740740745E-3</v>
      </c>
      <c r="H28" s="80">
        <f t="shared" si="5"/>
        <v>260</v>
      </c>
    </row>
    <row r="29" spans="1:12" ht="15" customHeight="1" x14ac:dyDescent="0.25">
      <c r="A29" s="61">
        <f t="shared" si="4"/>
        <v>26</v>
      </c>
      <c r="B29" s="38" t="str">
        <f t="shared" si="0"/>
        <v>MAJCHERCZYK</v>
      </c>
      <c r="C29" s="71" t="str">
        <f t="shared" si="1"/>
        <v>Yùna</v>
      </c>
      <c r="D29" s="28" t="str">
        <f t="shared" si="2"/>
        <v>4 C</v>
      </c>
      <c r="E29" s="18">
        <v>271</v>
      </c>
      <c r="F29" s="84">
        <v>1.2349537037037039E-2</v>
      </c>
      <c r="G29" s="70">
        <f t="shared" si="3"/>
        <v>6.1747685185185195E-3</v>
      </c>
      <c r="H29" s="80">
        <f t="shared" si="5"/>
        <v>271</v>
      </c>
    </row>
    <row r="30" spans="1:12" ht="15" customHeight="1" x14ac:dyDescent="0.25">
      <c r="A30" s="61">
        <f t="shared" si="4"/>
        <v>27</v>
      </c>
      <c r="B30" s="38" t="str">
        <f t="shared" si="0"/>
        <v>FAIVRE</v>
      </c>
      <c r="C30" s="71" t="str">
        <f t="shared" si="1"/>
        <v>Inès</v>
      </c>
      <c r="D30" s="28" t="str">
        <f t="shared" si="2"/>
        <v>4 C</v>
      </c>
      <c r="E30" s="18">
        <v>262</v>
      </c>
      <c r="F30" s="84">
        <v>1.2372685185185186E-2</v>
      </c>
      <c r="G30" s="70">
        <f t="shared" si="3"/>
        <v>6.1863425925925931E-3</v>
      </c>
      <c r="H30" s="80">
        <f t="shared" si="5"/>
        <v>262</v>
      </c>
    </row>
    <row r="31" spans="1:12" ht="15" customHeight="1" x14ac:dyDescent="0.25">
      <c r="A31" s="61">
        <f t="shared" si="4"/>
        <v>28</v>
      </c>
      <c r="B31" s="38" t="str">
        <f t="shared" si="0"/>
        <v>MADDALUNO</v>
      </c>
      <c r="C31" s="71" t="str">
        <f t="shared" si="1"/>
        <v>Giulia</v>
      </c>
      <c r="D31" s="28" t="str">
        <f t="shared" si="2"/>
        <v>4 C</v>
      </c>
      <c r="E31" s="18">
        <v>270</v>
      </c>
      <c r="F31" s="84">
        <v>1.2627314814814815E-2</v>
      </c>
      <c r="G31" s="70">
        <f t="shared" si="3"/>
        <v>6.3136574074074076E-3</v>
      </c>
      <c r="H31" s="80">
        <f t="shared" si="5"/>
        <v>270</v>
      </c>
    </row>
    <row r="32" spans="1:12" ht="15" customHeight="1" x14ac:dyDescent="0.25">
      <c r="A32" s="61">
        <f t="shared" si="4"/>
        <v>29</v>
      </c>
      <c r="B32" s="38" t="str">
        <f t="shared" si="0"/>
        <v>LOSSEROY GASPARD</v>
      </c>
      <c r="C32" s="71" t="str">
        <f t="shared" si="1"/>
        <v>Emilie</v>
      </c>
      <c r="D32" s="28" t="str">
        <f t="shared" si="2"/>
        <v>4 E</v>
      </c>
      <c r="E32" s="18">
        <v>308</v>
      </c>
      <c r="F32" s="84">
        <v>1.2812499999999999E-2</v>
      </c>
      <c r="G32" s="70">
        <f t="shared" si="3"/>
        <v>6.4062499999999996E-3</v>
      </c>
      <c r="H32" s="80">
        <f t="shared" si="5"/>
        <v>308</v>
      </c>
    </row>
    <row r="33" spans="1:8" ht="15" customHeight="1" x14ac:dyDescent="0.25">
      <c r="A33" s="61">
        <f t="shared" si="4"/>
        <v>30</v>
      </c>
      <c r="B33" s="38" t="str">
        <f t="shared" si="0"/>
        <v>JAKOVIQ</v>
      </c>
      <c r="C33" s="71" t="str">
        <f t="shared" si="1"/>
        <v>Marilena</v>
      </c>
      <c r="D33" s="28" t="str">
        <f t="shared" si="2"/>
        <v>4 D</v>
      </c>
      <c r="E33" s="18">
        <v>287</v>
      </c>
      <c r="F33" s="84">
        <v>1.300925925925926E-2</v>
      </c>
      <c r="G33" s="70">
        <f t="shared" si="3"/>
        <v>6.5046296296296302E-3</v>
      </c>
      <c r="H33" s="80">
        <f t="shared" si="5"/>
        <v>287</v>
      </c>
    </row>
    <row r="34" spans="1:8" ht="15" customHeight="1" x14ac:dyDescent="0.25">
      <c r="A34" s="61">
        <f t="shared" si="4"/>
        <v>31</v>
      </c>
      <c r="B34" s="38" t="str">
        <f t="shared" si="0"/>
        <v>MABROUK</v>
      </c>
      <c r="C34" s="71" t="str">
        <f t="shared" si="1"/>
        <v>Islem</v>
      </c>
      <c r="D34" s="28" t="str">
        <f t="shared" si="2"/>
        <v>4 A</v>
      </c>
      <c r="E34" s="18">
        <v>216</v>
      </c>
      <c r="F34" s="84">
        <v>1.306712962962963E-2</v>
      </c>
      <c r="G34" s="70">
        <f t="shared" si="3"/>
        <v>6.533564814814815E-3</v>
      </c>
      <c r="H34" s="80">
        <f t="shared" si="5"/>
        <v>216</v>
      </c>
    </row>
    <row r="35" spans="1:8" ht="15" customHeight="1" x14ac:dyDescent="0.25">
      <c r="A35" s="61">
        <f t="shared" si="4"/>
        <v>32</v>
      </c>
      <c r="B35" s="38" t="str">
        <f t="shared" si="0"/>
        <v>BENEZET-CHAPUT</v>
      </c>
      <c r="C35" s="71" t="str">
        <f t="shared" si="1"/>
        <v>Maëlys</v>
      </c>
      <c r="D35" s="28" t="str">
        <f t="shared" si="2"/>
        <v>4 C</v>
      </c>
      <c r="E35" s="18">
        <v>254</v>
      </c>
      <c r="F35" s="84">
        <v>1.3275462962962963E-2</v>
      </c>
      <c r="G35" s="70">
        <f t="shared" si="3"/>
        <v>6.6377314814814814E-3</v>
      </c>
      <c r="H35" s="80">
        <f t="shared" si="5"/>
        <v>254</v>
      </c>
    </row>
    <row r="36" spans="1:8" ht="15" customHeight="1" x14ac:dyDescent="0.25">
      <c r="A36" s="61">
        <f t="shared" si="4"/>
        <v>33</v>
      </c>
      <c r="B36" s="38" t="str">
        <f t="shared" ref="B36:B67" si="6">VLOOKUP(E36,Dossard,2)</f>
        <v>CAKAL</v>
      </c>
      <c r="C36" s="71" t="str">
        <f t="shared" ref="C36:C67" si="7">VLOOKUP(E36,Dossard,3)</f>
        <v>Mina</v>
      </c>
      <c r="D36" s="28" t="str">
        <f t="shared" ref="D36:D67" si="8">VLOOKUP(E36,Dossard,5)</f>
        <v>4 C</v>
      </c>
      <c r="E36" s="18">
        <v>257</v>
      </c>
      <c r="F36" s="84">
        <v>1.3368055555555557E-2</v>
      </c>
      <c r="G36" s="70">
        <f t="shared" ref="G36:G67" si="9">IF(F36="","",F36/VLOOKUP(E36,Dossard,6))</f>
        <v>6.6840277777777783E-3</v>
      </c>
      <c r="H36" s="80">
        <f t="shared" si="5"/>
        <v>257</v>
      </c>
    </row>
    <row r="37" spans="1:8" ht="15" customHeight="1" x14ac:dyDescent="0.25">
      <c r="A37" s="61">
        <f t="shared" ref="A37:A68" si="10">IF(OR(H37="inconnu",H37="déjà saisi",IF(F37="","FAUX",F37=F36)),A36,A36+1)</f>
        <v>34</v>
      </c>
      <c r="B37" s="38" t="str">
        <f t="shared" si="6"/>
        <v>HUERTAS</v>
      </c>
      <c r="C37" s="71" t="str">
        <f t="shared" si="7"/>
        <v>Emy</v>
      </c>
      <c r="D37" s="28" t="str">
        <f t="shared" si="8"/>
        <v>4 D</v>
      </c>
      <c r="E37" s="18">
        <v>286</v>
      </c>
      <c r="F37" s="84">
        <v>1.3402777777777777E-2</v>
      </c>
      <c r="G37" s="70">
        <f t="shared" si="9"/>
        <v>6.7013888888888887E-3</v>
      </c>
      <c r="H37" s="80">
        <f t="shared" si="5"/>
        <v>286</v>
      </c>
    </row>
    <row r="38" spans="1:8" ht="15" customHeight="1" x14ac:dyDescent="0.25">
      <c r="A38" s="61">
        <f t="shared" si="10"/>
        <v>35</v>
      </c>
      <c r="B38" s="38" t="str">
        <f t="shared" si="6"/>
        <v>AMEZIANE</v>
      </c>
      <c r="C38" s="71" t="str">
        <f t="shared" si="7"/>
        <v>Amel</v>
      </c>
      <c r="D38" s="28" t="str">
        <f t="shared" si="8"/>
        <v>4 D</v>
      </c>
      <c r="E38" s="18">
        <v>278</v>
      </c>
      <c r="F38" s="84">
        <v>1.3668981481481482E-2</v>
      </c>
      <c r="G38" s="70">
        <f t="shared" si="9"/>
        <v>6.8344907407407408E-3</v>
      </c>
      <c r="H38" s="80">
        <f t="shared" ref="H38:H69" si="11">IF(E38="","",IF(AND(E38&lt;=dernier,E38&gt;=premier),IF((COUNTIF(C:E,E38))&gt;1,"déjà saisi",E38),"inconnu"))</f>
        <v>278</v>
      </c>
    </row>
    <row r="39" spans="1:8" ht="15" customHeight="1" x14ac:dyDescent="0.25">
      <c r="A39" s="61">
        <f t="shared" si="10"/>
        <v>36</v>
      </c>
      <c r="B39" s="38" t="str">
        <f t="shared" si="6"/>
        <v>AL JAMAZ</v>
      </c>
      <c r="C39" s="71" t="str">
        <f t="shared" si="7"/>
        <v>Yosra</v>
      </c>
      <c r="D39" s="28" t="str">
        <f t="shared" si="8"/>
        <v>4 E</v>
      </c>
      <c r="E39" s="18">
        <v>300</v>
      </c>
      <c r="F39" s="84">
        <v>1.3900462962962962E-2</v>
      </c>
      <c r="G39" s="70">
        <f t="shared" si="9"/>
        <v>6.9502314814814808E-3</v>
      </c>
      <c r="H39" s="80">
        <f t="shared" si="11"/>
        <v>300</v>
      </c>
    </row>
    <row r="40" spans="1:8" ht="15" customHeight="1" x14ac:dyDescent="0.25">
      <c r="A40" s="61">
        <f t="shared" si="10"/>
        <v>37</v>
      </c>
      <c r="B40" s="38" t="str">
        <f t="shared" si="6"/>
        <v>GEHIN</v>
      </c>
      <c r="C40" s="71" t="str">
        <f t="shared" si="7"/>
        <v>Jade</v>
      </c>
      <c r="D40" s="28" t="str">
        <f t="shared" si="8"/>
        <v>4 C</v>
      </c>
      <c r="E40" s="18">
        <v>265</v>
      </c>
      <c r="F40" s="84">
        <v>1.3969907407407408E-2</v>
      </c>
      <c r="G40" s="70">
        <f t="shared" si="9"/>
        <v>6.9849537037037042E-3</v>
      </c>
      <c r="H40" s="80">
        <f t="shared" si="11"/>
        <v>265</v>
      </c>
    </row>
    <row r="41" spans="1:8" ht="15" customHeight="1" x14ac:dyDescent="0.25">
      <c r="A41" s="61">
        <f t="shared" si="10"/>
        <v>38</v>
      </c>
      <c r="B41" s="38" t="str">
        <f t="shared" si="6"/>
        <v>KERROUZI</v>
      </c>
      <c r="C41" s="71" t="str">
        <f t="shared" si="7"/>
        <v>Chayma</v>
      </c>
      <c r="D41" s="28" t="str">
        <f t="shared" si="8"/>
        <v>4 E</v>
      </c>
      <c r="E41" s="18">
        <v>306</v>
      </c>
      <c r="F41" s="84">
        <v>1.4120370370370368E-2</v>
      </c>
      <c r="G41" s="70">
        <f t="shared" si="9"/>
        <v>7.0601851851851841E-3</v>
      </c>
      <c r="H41" s="80">
        <f t="shared" si="11"/>
        <v>306</v>
      </c>
    </row>
    <row r="42" spans="1:8" ht="15" customHeight="1" x14ac:dyDescent="0.25">
      <c r="A42" s="61">
        <f t="shared" si="10"/>
        <v>39</v>
      </c>
      <c r="B42" s="38" t="str">
        <f t="shared" si="6"/>
        <v>BEGEL- PAULUS</v>
      </c>
      <c r="C42" s="71" t="str">
        <f t="shared" si="7"/>
        <v>Stacy</v>
      </c>
      <c r="D42" s="28" t="str">
        <f t="shared" si="8"/>
        <v>4 E</v>
      </c>
      <c r="E42" s="18">
        <v>301</v>
      </c>
      <c r="F42" s="84">
        <v>1.4155092592592592E-2</v>
      </c>
      <c r="G42" s="70">
        <f t="shared" si="9"/>
        <v>7.0775462962962962E-3</v>
      </c>
      <c r="H42" s="80">
        <f t="shared" si="11"/>
        <v>301</v>
      </c>
    </row>
    <row r="43" spans="1:8" ht="15" customHeight="1" x14ac:dyDescent="0.25">
      <c r="A43" s="61">
        <f t="shared" si="10"/>
        <v>40</v>
      </c>
      <c r="B43" s="38" t="str">
        <f t="shared" si="6"/>
        <v>LA MELA</v>
      </c>
      <c r="C43" s="71" t="str">
        <f t="shared" si="7"/>
        <v>Enza</v>
      </c>
      <c r="D43" s="28" t="str">
        <f t="shared" si="8"/>
        <v>4 B</v>
      </c>
      <c r="E43" s="18">
        <v>239</v>
      </c>
      <c r="F43" s="84">
        <v>1.4282407407407409E-2</v>
      </c>
      <c r="G43" s="70">
        <f t="shared" si="9"/>
        <v>7.1412037037037043E-3</v>
      </c>
      <c r="H43" s="80">
        <f t="shared" si="11"/>
        <v>239</v>
      </c>
    </row>
    <row r="44" spans="1:8" ht="15" customHeight="1" x14ac:dyDescent="0.25">
      <c r="A44" s="61">
        <f t="shared" si="10"/>
        <v>41</v>
      </c>
      <c r="B44" s="38" t="str">
        <f t="shared" si="6"/>
        <v>DUPIC</v>
      </c>
      <c r="C44" s="71" t="str">
        <f t="shared" si="7"/>
        <v>Luna</v>
      </c>
      <c r="D44" s="28" t="str">
        <f t="shared" si="8"/>
        <v>4 B</v>
      </c>
      <c r="E44" s="18">
        <v>232</v>
      </c>
      <c r="F44" s="84">
        <v>1.4317129629629631E-2</v>
      </c>
      <c r="G44" s="70">
        <f t="shared" si="9"/>
        <v>7.1585648148148155E-3</v>
      </c>
      <c r="H44" s="80">
        <f t="shared" si="11"/>
        <v>232</v>
      </c>
    </row>
    <row r="45" spans="1:8" ht="15" customHeight="1" x14ac:dyDescent="0.25">
      <c r="A45" s="61">
        <f t="shared" si="10"/>
        <v>42</v>
      </c>
      <c r="B45" s="38" t="str">
        <f t="shared" si="6"/>
        <v>LAMBOLEZ</v>
      </c>
      <c r="C45" s="71" t="str">
        <f t="shared" si="7"/>
        <v>Zoé</v>
      </c>
      <c r="D45" s="28" t="str">
        <f t="shared" si="8"/>
        <v>4 C</v>
      </c>
      <c r="E45" s="18">
        <v>268</v>
      </c>
      <c r="F45" s="84">
        <v>1.4340277777777776E-2</v>
      </c>
      <c r="G45" s="70">
        <f t="shared" si="9"/>
        <v>7.1701388888888882E-3</v>
      </c>
      <c r="H45" s="80">
        <f t="shared" si="11"/>
        <v>268</v>
      </c>
    </row>
    <row r="46" spans="1:8" ht="15" customHeight="1" x14ac:dyDescent="0.25">
      <c r="A46" s="61">
        <f t="shared" si="10"/>
        <v>43</v>
      </c>
      <c r="B46" s="38" t="str">
        <f t="shared" si="6"/>
        <v>FASKA</v>
      </c>
      <c r="C46" s="71" t="str">
        <f t="shared" si="7"/>
        <v>Yasmine</v>
      </c>
      <c r="D46" s="28" t="str">
        <f t="shared" si="8"/>
        <v>4 D</v>
      </c>
      <c r="E46" s="18">
        <v>281</v>
      </c>
      <c r="F46" s="84">
        <v>1.4374999999999999E-2</v>
      </c>
      <c r="G46" s="70">
        <f t="shared" si="9"/>
        <v>7.1874999999999994E-3</v>
      </c>
      <c r="H46" s="80">
        <f t="shared" si="11"/>
        <v>281</v>
      </c>
    </row>
    <row r="47" spans="1:8" ht="15" customHeight="1" x14ac:dyDescent="0.25">
      <c r="A47" s="61">
        <f t="shared" si="10"/>
        <v>44</v>
      </c>
      <c r="B47" s="38" t="str">
        <f t="shared" si="6"/>
        <v>SYLLA</v>
      </c>
      <c r="C47" s="71" t="str">
        <f t="shared" si="7"/>
        <v>Khady</v>
      </c>
      <c r="D47" s="28" t="str">
        <f t="shared" si="8"/>
        <v>4 C</v>
      </c>
      <c r="E47" s="18">
        <v>276</v>
      </c>
      <c r="F47" s="84">
        <v>1.4409722222222221E-2</v>
      </c>
      <c r="G47" s="70">
        <f t="shared" si="9"/>
        <v>7.2048611111111107E-3</v>
      </c>
      <c r="H47" s="80">
        <f t="shared" si="11"/>
        <v>276</v>
      </c>
    </row>
    <row r="48" spans="1:8" ht="15" customHeight="1" x14ac:dyDescent="0.25">
      <c r="A48" s="61">
        <f t="shared" si="10"/>
        <v>45</v>
      </c>
      <c r="B48" s="38" t="str">
        <f t="shared" si="6"/>
        <v>QUIE</v>
      </c>
      <c r="C48" s="71" t="str">
        <f t="shared" si="7"/>
        <v>Anaïs</v>
      </c>
      <c r="D48" s="28" t="str">
        <f t="shared" si="8"/>
        <v>4 D</v>
      </c>
      <c r="E48" s="18">
        <v>295</v>
      </c>
      <c r="F48" s="84">
        <v>1.4467592592592593E-2</v>
      </c>
      <c r="G48" s="70">
        <f t="shared" si="9"/>
        <v>7.2337962962962963E-3</v>
      </c>
      <c r="H48" s="80">
        <f t="shared" si="11"/>
        <v>295</v>
      </c>
    </row>
    <row r="49" spans="1:8" ht="15" customHeight="1" x14ac:dyDescent="0.25">
      <c r="A49" s="61">
        <f t="shared" si="10"/>
        <v>46</v>
      </c>
      <c r="B49" s="38" t="str">
        <f t="shared" si="6"/>
        <v>LACHIHEB</v>
      </c>
      <c r="C49" s="71" t="str">
        <f t="shared" si="7"/>
        <v>Lina</v>
      </c>
      <c r="D49" s="28" t="str">
        <f t="shared" si="8"/>
        <v>4 D</v>
      </c>
      <c r="E49" s="18">
        <v>289</v>
      </c>
      <c r="F49" s="84">
        <v>1.4618055555555556E-2</v>
      </c>
      <c r="G49" s="70">
        <f t="shared" si="9"/>
        <v>7.309027777777778E-3</v>
      </c>
      <c r="H49" s="80">
        <f t="shared" si="11"/>
        <v>289</v>
      </c>
    </row>
    <row r="50" spans="1:8" ht="15" customHeight="1" x14ac:dyDescent="0.25">
      <c r="A50" s="61">
        <f t="shared" si="10"/>
        <v>47</v>
      </c>
      <c r="B50" s="38" t="str">
        <f t="shared" si="6"/>
        <v>GILLET</v>
      </c>
      <c r="C50" s="71" t="str">
        <f t="shared" si="7"/>
        <v>Elora</v>
      </c>
      <c r="D50" s="28" t="str">
        <f t="shared" si="8"/>
        <v>4 A</v>
      </c>
      <c r="E50" s="18">
        <v>212</v>
      </c>
      <c r="F50" s="84">
        <v>1.4664351851851852E-2</v>
      </c>
      <c r="G50" s="70">
        <f t="shared" si="9"/>
        <v>7.332175925925926E-3</v>
      </c>
      <c r="H50" s="80">
        <f t="shared" si="11"/>
        <v>212</v>
      </c>
    </row>
    <row r="51" spans="1:8" ht="15" customHeight="1" x14ac:dyDescent="0.25">
      <c r="A51" s="61">
        <f t="shared" si="10"/>
        <v>48</v>
      </c>
      <c r="B51" s="38" t="e">
        <f t="shared" si="6"/>
        <v>#N/A</v>
      </c>
      <c r="C51" s="71" t="e">
        <f t="shared" si="7"/>
        <v>#N/A</v>
      </c>
      <c r="D51" s="28" t="e">
        <f t="shared" si="8"/>
        <v>#N/A</v>
      </c>
      <c r="E51" s="18"/>
      <c r="F51" s="84"/>
      <c r="G51" s="70" t="str">
        <f t="shared" si="9"/>
        <v/>
      </c>
      <c r="H51" s="80" t="str">
        <f t="shared" si="11"/>
        <v/>
      </c>
    </row>
    <row r="52" spans="1:8" ht="15" customHeight="1" x14ac:dyDescent="0.25">
      <c r="A52" s="61">
        <f t="shared" si="10"/>
        <v>49</v>
      </c>
      <c r="B52" s="38" t="e">
        <f t="shared" si="6"/>
        <v>#N/A</v>
      </c>
      <c r="C52" s="71" t="e">
        <f t="shared" si="7"/>
        <v>#N/A</v>
      </c>
      <c r="D52" s="28" t="e">
        <f t="shared" si="8"/>
        <v>#N/A</v>
      </c>
      <c r="E52" s="18"/>
      <c r="F52" s="84"/>
      <c r="G52" s="70" t="str">
        <f t="shared" si="9"/>
        <v/>
      </c>
      <c r="H52" s="80" t="str">
        <f t="shared" si="11"/>
        <v/>
      </c>
    </row>
    <row r="53" spans="1:8" ht="15" customHeight="1" x14ac:dyDescent="0.25">
      <c r="A53" s="61">
        <f t="shared" si="10"/>
        <v>50</v>
      </c>
      <c r="B53" s="38" t="e">
        <f t="shared" si="6"/>
        <v>#N/A</v>
      </c>
      <c r="C53" s="71" t="e">
        <f t="shared" si="7"/>
        <v>#N/A</v>
      </c>
      <c r="D53" s="28" t="e">
        <f t="shared" si="8"/>
        <v>#N/A</v>
      </c>
      <c r="E53" s="18"/>
      <c r="F53" s="84"/>
      <c r="G53" s="70" t="str">
        <f t="shared" si="9"/>
        <v/>
      </c>
      <c r="H53" s="80" t="str">
        <f t="shared" si="11"/>
        <v/>
      </c>
    </row>
    <row r="54" spans="1:8" ht="15" customHeight="1" x14ac:dyDescent="0.25">
      <c r="A54" s="61">
        <f t="shared" si="10"/>
        <v>51</v>
      </c>
      <c r="B54" s="38" t="e">
        <f t="shared" si="6"/>
        <v>#N/A</v>
      </c>
      <c r="C54" s="71" t="e">
        <f t="shared" si="7"/>
        <v>#N/A</v>
      </c>
      <c r="D54" s="28" t="e">
        <f t="shared" si="8"/>
        <v>#N/A</v>
      </c>
      <c r="E54" s="18"/>
      <c r="F54" s="84"/>
      <c r="G54" s="70" t="str">
        <f t="shared" si="9"/>
        <v/>
      </c>
      <c r="H54" s="80" t="str">
        <f t="shared" si="11"/>
        <v/>
      </c>
    </row>
    <row r="55" spans="1:8" ht="15" customHeight="1" x14ac:dyDescent="0.25">
      <c r="A55" s="61">
        <f t="shared" si="10"/>
        <v>52</v>
      </c>
      <c r="B55" s="38" t="e">
        <f t="shared" si="6"/>
        <v>#N/A</v>
      </c>
      <c r="C55" s="71" t="e">
        <f t="shared" si="7"/>
        <v>#N/A</v>
      </c>
      <c r="D55" s="28" t="e">
        <f t="shared" si="8"/>
        <v>#N/A</v>
      </c>
      <c r="E55" s="18"/>
      <c r="F55" s="84"/>
      <c r="G55" s="70" t="str">
        <f t="shared" si="9"/>
        <v/>
      </c>
      <c r="H55" s="80" t="str">
        <f t="shared" si="11"/>
        <v/>
      </c>
    </row>
    <row r="56" spans="1:8" ht="15" customHeight="1" x14ac:dyDescent="0.25">
      <c r="A56" s="61">
        <f t="shared" si="10"/>
        <v>53</v>
      </c>
      <c r="B56" s="38" t="e">
        <f t="shared" si="6"/>
        <v>#N/A</v>
      </c>
      <c r="C56" s="71" t="e">
        <f t="shared" si="7"/>
        <v>#N/A</v>
      </c>
      <c r="D56" s="28" t="e">
        <f t="shared" si="8"/>
        <v>#N/A</v>
      </c>
      <c r="E56" s="18"/>
      <c r="F56" s="84"/>
      <c r="G56" s="70" t="str">
        <f t="shared" si="9"/>
        <v/>
      </c>
      <c r="H56" s="80" t="str">
        <f t="shared" si="11"/>
        <v/>
      </c>
    </row>
    <row r="57" spans="1:8" ht="15" customHeight="1" x14ac:dyDescent="0.25">
      <c r="A57" s="61">
        <f t="shared" si="10"/>
        <v>54</v>
      </c>
      <c r="B57" s="38" t="e">
        <f t="shared" si="6"/>
        <v>#N/A</v>
      </c>
      <c r="C57" s="71" t="e">
        <f t="shared" si="7"/>
        <v>#N/A</v>
      </c>
      <c r="D57" s="28" t="e">
        <f t="shared" si="8"/>
        <v>#N/A</v>
      </c>
      <c r="E57" s="18"/>
      <c r="F57" s="84"/>
      <c r="G57" s="70" t="str">
        <f t="shared" si="9"/>
        <v/>
      </c>
      <c r="H57" s="80" t="str">
        <f t="shared" si="11"/>
        <v/>
      </c>
    </row>
    <row r="58" spans="1:8" ht="15" customHeight="1" x14ac:dyDescent="0.25">
      <c r="A58" s="61">
        <f t="shared" si="10"/>
        <v>55</v>
      </c>
      <c r="B58" s="38" t="e">
        <f t="shared" si="6"/>
        <v>#N/A</v>
      </c>
      <c r="C58" s="71" t="e">
        <f t="shared" si="7"/>
        <v>#N/A</v>
      </c>
      <c r="D58" s="28" t="e">
        <f t="shared" si="8"/>
        <v>#N/A</v>
      </c>
      <c r="E58" s="18"/>
      <c r="F58" s="84"/>
      <c r="G58" s="70" t="str">
        <f t="shared" si="9"/>
        <v/>
      </c>
      <c r="H58" s="80" t="str">
        <f t="shared" si="11"/>
        <v/>
      </c>
    </row>
    <row r="59" spans="1:8" ht="15" customHeight="1" x14ac:dyDescent="0.25">
      <c r="A59" s="61">
        <f t="shared" si="10"/>
        <v>56</v>
      </c>
      <c r="B59" s="38" t="e">
        <f t="shared" si="6"/>
        <v>#N/A</v>
      </c>
      <c r="C59" s="71" t="e">
        <f t="shared" si="7"/>
        <v>#N/A</v>
      </c>
      <c r="D59" s="28" t="e">
        <f t="shared" si="8"/>
        <v>#N/A</v>
      </c>
      <c r="E59" s="18"/>
      <c r="F59" s="84"/>
      <c r="G59" s="70" t="str">
        <f t="shared" si="9"/>
        <v/>
      </c>
      <c r="H59" s="80" t="str">
        <f t="shared" si="11"/>
        <v/>
      </c>
    </row>
    <row r="60" spans="1:8" ht="15" customHeight="1" x14ac:dyDescent="0.25">
      <c r="A60" s="61">
        <f t="shared" si="10"/>
        <v>57</v>
      </c>
      <c r="B60" s="38" t="e">
        <f t="shared" si="6"/>
        <v>#N/A</v>
      </c>
      <c r="C60" s="71" t="e">
        <f t="shared" si="7"/>
        <v>#N/A</v>
      </c>
      <c r="D60" s="28" t="e">
        <f t="shared" si="8"/>
        <v>#N/A</v>
      </c>
      <c r="E60" s="18"/>
      <c r="F60" s="84"/>
      <c r="G60" s="70" t="str">
        <f t="shared" si="9"/>
        <v/>
      </c>
      <c r="H60" s="80" t="str">
        <f t="shared" si="11"/>
        <v/>
      </c>
    </row>
    <row r="61" spans="1:8" ht="15" customHeight="1" x14ac:dyDescent="0.25">
      <c r="A61" s="61">
        <f t="shared" si="10"/>
        <v>58</v>
      </c>
      <c r="B61" s="38" t="e">
        <f t="shared" si="6"/>
        <v>#N/A</v>
      </c>
      <c r="C61" s="71" t="e">
        <f t="shared" si="7"/>
        <v>#N/A</v>
      </c>
      <c r="D61" s="28" t="e">
        <f t="shared" si="8"/>
        <v>#N/A</v>
      </c>
      <c r="E61" s="18"/>
      <c r="F61" s="84"/>
      <c r="G61" s="70" t="str">
        <f t="shared" si="9"/>
        <v/>
      </c>
      <c r="H61" s="80" t="str">
        <f t="shared" si="11"/>
        <v/>
      </c>
    </row>
    <row r="62" spans="1:8" ht="15" customHeight="1" x14ac:dyDescent="0.25">
      <c r="A62" s="61">
        <f t="shared" si="10"/>
        <v>59</v>
      </c>
      <c r="B62" s="38" t="e">
        <f t="shared" si="6"/>
        <v>#N/A</v>
      </c>
      <c r="C62" s="71" t="e">
        <f t="shared" si="7"/>
        <v>#N/A</v>
      </c>
      <c r="D62" s="28" t="e">
        <f t="shared" si="8"/>
        <v>#N/A</v>
      </c>
      <c r="E62" s="18"/>
      <c r="F62" s="84"/>
      <c r="G62" s="70" t="str">
        <f t="shared" si="9"/>
        <v/>
      </c>
      <c r="H62" s="80" t="str">
        <f t="shared" si="11"/>
        <v/>
      </c>
    </row>
    <row r="63" spans="1:8" ht="15" customHeight="1" x14ac:dyDescent="0.25">
      <c r="A63" s="61">
        <f t="shared" si="10"/>
        <v>60</v>
      </c>
      <c r="B63" s="38" t="e">
        <f t="shared" si="6"/>
        <v>#N/A</v>
      </c>
      <c r="C63" s="71" t="e">
        <f t="shared" si="7"/>
        <v>#N/A</v>
      </c>
      <c r="D63" s="28" t="e">
        <f t="shared" si="8"/>
        <v>#N/A</v>
      </c>
      <c r="E63" s="18"/>
      <c r="F63" s="84"/>
      <c r="G63" s="70" t="str">
        <f t="shared" si="9"/>
        <v/>
      </c>
      <c r="H63" s="80" t="str">
        <f t="shared" si="11"/>
        <v/>
      </c>
    </row>
    <row r="64" spans="1:8" ht="15" customHeight="1" x14ac:dyDescent="0.25">
      <c r="A64" s="61">
        <f t="shared" si="10"/>
        <v>61</v>
      </c>
      <c r="B64" s="38" t="e">
        <f t="shared" si="6"/>
        <v>#N/A</v>
      </c>
      <c r="C64" s="71" t="e">
        <f t="shared" si="7"/>
        <v>#N/A</v>
      </c>
      <c r="D64" s="28" t="e">
        <f t="shared" si="8"/>
        <v>#N/A</v>
      </c>
      <c r="E64" s="18"/>
      <c r="F64" s="84"/>
      <c r="G64" s="70" t="str">
        <f t="shared" si="9"/>
        <v/>
      </c>
      <c r="H64" s="80" t="str">
        <f t="shared" si="11"/>
        <v/>
      </c>
    </row>
    <row r="65" spans="1:8" ht="15" customHeight="1" x14ac:dyDescent="0.25">
      <c r="A65" s="61">
        <f t="shared" si="10"/>
        <v>62</v>
      </c>
      <c r="B65" s="38" t="e">
        <f t="shared" si="6"/>
        <v>#N/A</v>
      </c>
      <c r="C65" s="71" t="e">
        <f t="shared" si="7"/>
        <v>#N/A</v>
      </c>
      <c r="D65" s="28" t="e">
        <f t="shared" si="8"/>
        <v>#N/A</v>
      </c>
      <c r="E65" s="18"/>
      <c r="F65" s="84"/>
      <c r="G65" s="70" t="str">
        <f t="shared" si="9"/>
        <v/>
      </c>
      <c r="H65" s="80" t="str">
        <f t="shared" si="11"/>
        <v/>
      </c>
    </row>
    <row r="66" spans="1:8" ht="15" customHeight="1" x14ac:dyDescent="0.25">
      <c r="A66" s="61">
        <f t="shared" si="10"/>
        <v>63</v>
      </c>
      <c r="B66" s="38" t="e">
        <f t="shared" si="6"/>
        <v>#N/A</v>
      </c>
      <c r="C66" s="71" t="e">
        <f t="shared" si="7"/>
        <v>#N/A</v>
      </c>
      <c r="D66" s="28" t="e">
        <f t="shared" si="8"/>
        <v>#N/A</v>
      </c>
      <c r="E66" s="18"/>
      <c r="F66" s="84"/>
      <c r="G66" s="70" t="str">
        <f t="shared" si="9"/>
        <v/>
      </c>
      <c r="H66" s="80" t="str">
        <f t="shared" si="11"/>
        <v/>
      </c>
    </row>
    <row r="67" spans="1:8" ht="15" customHeight="1" x14ac:dyDescent="0.25">
      <c r="A67" s="61">
        <f t="shared" si="10"/>
        <v>64</v>
      </c>
      <c r="B67" s="38" t="e">
        <f t="shared" si="6"/>
        <v>#N/A</v>
      </c>
      <c r="C67" s="71" t="e">
        <f t="shared" si="7"/>
        <v>#N/A</v>
      </c>
      <c r="D67" s="28" t="e">
        <f t="shared" si="8"/>
        <v>#N/A</v>
      </c>
      <c r="E67" s="18"/>
      <c r="F67" s="84"/>
      <c r="G67" s="70" t="str">
        <f t="shared" si="9"/>
        <v/>
      </c>
      <c r="H67" s="80" t="str">
        <f t="shared" si="11"/>
        <v/>
      </c>
    </row>
    <row r="68" spans="1:8" ht="15" customHeight="1" x14ac:dyDescent="0.25">
      <c r="A68" s="61">
        <f t="shared" si="10"/>
        <v>65</v>
      </c>
      <c r="B68" s="38" t="e">
        <f t="shared" ref="B68:B104" si="12">VLOOKUP(E68,Dossard,2)</f>
        <v>#N/A</v>
      </c>
      <c r="C68" s="71" t="e">
        <f t="shared" ref="C68:C104" si="13">VLOOKUP(E68,Dossard,3)</f>
        <v>#N/A</v>
      </c>
      <c r="D68" s="28" t="e">
        <f t="shared" ref="D68:D99" si="14">VLOOKUP(E68,Dossard,5)</f>
        <v>#N/A</v>
      </c>
      <c r="E68" s="18"/>
      <c r="F68" s="84"/>
      <c r="G68" s="70" t="str">
        <f t="shared" ref="G68:G99" si="15">IF(F68="","",F68/VLOOKUP(E68,Dossard,6))</f>
        <v/>
      </c>
      <c r="H68" s="80" t="str">
        <f t="shared" si="11"/>
        <v/>
      </c>
    </row>
    <row r="69" spans="1:8" ht="15" customHeight="1" x14ac:dyDescent="0.25">
      <c r="A69" s="61">
        <f t="shared" ref="A69:A104" si="16">IF(OR(H69="inconnu",H69="déjà saisi",IF(F69="","FAUX",F69=F68)),A68,A68+1)</f>
        <v>66</v>
      </c>
      <c r="B69" s="38" t="e">
        <f t="shared" si="12"/>
        <v>#N/A</v>
      </c>
      <c r="C69" s="71" t="e">
        <f t="shared" si="13"/>
        <v>#N/A</v>
      </c>
      <c r="D69" s="28" t="e">
        <f t="shared" si="14"/>
        <v>#N/A</v>
      </c>
      <c r="E69" s="18"/>
      <c r="F69" s="84"/>
      <c r="G69" s="70" t="str">
        <f t="shared" si="15"/>
        <v/>
      </c>
      <c r="H69" s="80" t="str">
        <f t="shared" si="11"/>
        <v/>
      </c>
    </row>
    <row r="70" spans="1:8" ht="15" customHeight="1" x14ac:dyDescent="0.25">
      <c r="A70" s="61">
        <f t="shared" si="16"/>
        <v>67</v>
      </c>
      <c r="B70" s="38" t="e">
        <f t="shared" si="12"/>
        <v>#N/A</v>
      </c>
      <c r="C70" s="71" t="e">
        <f t="shared" si="13"/>
        <v>#N/A</v>
      </c>
      <c r="D70" s="28" t="e">
        <f t="shared" si="14"/>
        <v>#N/A</v>
      </c>
      <c r="E70" s="18"/>
      <c r="F70" s="84"/>
      <c r="G70" s="70" t="str">
        <f t="shared" si="15"/>
        <v/>
      </c>
      <c r="H70" s="80" t="str">
        <f t="shared" ref="H70:H104" si="17">IF(E70="","",IF(AND(E70&lt;=dernier,E70&gt;=premier),IF((COUNTIF(C:E,E70))&gt;1,"déjà saisi",E70),"inconnu"))</f>
        <v/>
      </c>
    </row>
    <row r="71" spans="1:8" ht="15" customHeight="1" x14ac:dyDescent="0.25">
      <c r="A71" s="61">
        <f t="shared" si="16"/>
        <v>68</v>
      </c>
      <c r="B71" s="38" t="e">
        <f t="shared" si="12"/>
        <v>#N/A</v>
      </c>
      <c r="C71" s="71" t="e">
        <f t="shared" si="13"/>
        <v>#N/A</v>
      </c>
      <c r="D71" s="28" t="e">
        <f t="shared" si="14"/>
        <v>#N/A</v>
      </c>
      <c r="E71" s="18"/>
      <c r="F71" s="84"/>
      <c r="G71" s="70" t="str">
        <f t="shared" si="15"/>
        <v/>
      </c>
      <c r="H71" s="80" t="str">
        <f t="shared" si="17"/>
        <v/>
      </c>
    </row>
    <row r="72" spans="1:8" ht="15" customHeight="1" x14ac:dyDescent="0.25">
      <c r="A72" s="61">
        <f t="shared" si="16"/>
        <v>69</v>
      </c>
      <c r="B72" s="38" t="e">
        <f t="shared" si="12"/>
        <v>#N/A</v>
      </c>
      <c r="C72" s="71" t="e">
        <f t="shared" si="13"/>
        <v>#N/A</v>
      </c>
      <c r="D72" s="28" t="e">
        <f t="shared" si="14"/>
        <v>#N/A</v>
      </c>
      <c r="E72" s="18"/>
      <c r="F72" s="84"/>
      <c r="G72" s="70" t="str">
        <f t="shared" si="15"/>
        <v/>
      </c>
      <c r="H72" s="80" t="str">
        <f t="shared" si="17"/>
        <v/>
      </c>
    </row>
    <row r="73" spans="1:8" ht="15" customHeight="1" x14ac:dyDescent="0.25">
      <c r="A73" s="61">
        <f t="shared" si="16"/>
        <v>70</v>
      </c>
      <c r="B73" s="38" t="e">
        <f t="shared" si="12"/>
        <v>#N/A</v>
      </c>
      <c r="C73" s="71" t="e">
        <f t="shared" si="13"/>
        <v>#N/A</v>
      </c>
      <c r="D73" s="28" t="e">
        <f t="shared" si="14"/>
        <v>#N/A</v>
      </c>
      <c r="E73" s="18"/>
      <c r="F73" s="84"/>
      <c r="G73" s="70" t="str">
        <f t="shared" si="15"/>
        <v/>
      </c>
      <c r="H73" s="80" t="str">
        <f t="shared" si="17"/>
        <v/>
      </c>
    </row>
    <row r="74" spans="1:8" ht="15" customHeight="1" x14ac:dyDescent="0.25">
      <c r="A74" s="61">
        <f t="shared" si="16"/>
        <v>71</v>
      </c>
      <c r="B74" s="38" t="e">
        <f t="shared" si="12"/>
        <v>#N/A</v>
      </c>
      <c r="C74" s="71" t="e">
        <f t="shared" si="13"/>
        <v>#N/A</v>
      </c>
      <c r="D74" s="28" t="e">
        <f t="shared" si="14"/>
        <v>#N/A</v>
      </c>
      <c r="E74" s="18"/>
      <c r="F74" s="84"/>
      <c r="G74" s="70" t="str">
        <f t="shared" si="15"/>
        <v/>
      </c>
      <c r="H74" s="80" t="str">
        <f t="shared" si="17"/>
        <v/>
      </c>
    </row>
    <row r="75" spans="1:8" ht="15" customHeight="1" x14ac:dyDescent="0.25">
      <c r="A75" s="61">
        <f t="shared" si="16"/>
        <v>72</v>
      </c>
      <c r="B75" s="38" t="e">
        <f t="shared" si="12"/>
        <v>#N/A</v>
      </c>
      <c r="C75" s="71" t="e">
        <f t="shared" si="13"/>
        <v>#N/A</v>
      </c>
      <c r="D75" s="28" t="e">
        <f t="shared" si="14"/>
        <v>#N/A</v>
      </c>
      <c r="E75" s="18"/>
      <c r="F75" s="84"/>
      <c r="G75" s="70" t="str">
        <f t="shared" si="15"/>
        <v/>
      </c>
      <c r="H75" s="80" t="str">
        <f t="shared" si="17"/>
        <v/>
      </c>
    </row>
    <row r="76" spans="1:8" ht="15" customHeight="1" x14ac:dyDescent="0.25">
      <c r="A76" s="61">
        <f t="shared" si="16"/>
        <v>73</v>
      </c>
      <c r="B76" s="38" t="e">
        <f t="shared" si="12"/>
        <v>#N/A</v>
      </c>
      <c r="C76" s="71" t="e">
        <f t="shared" si="13"/>
        <v>#N/A</v>
      </c>
      <c r="D76" s="28" t="e">
        <f t="shared" si="14"/>
        <v>#N/A</v>
      </c>
      <c r="E76" s="18"/>
      <c r="F76" s="84"/>
      <c r="G76" s="70" t="str">
        <f t="shared" si="15"/>
        <v/>
      </c>
      <c r="H76" s="80" t="str">
        <f t="shared" si="17"/>
        <v/>
      </c>
    </row>
    <row r="77" spans="1:8" ht="15" customHeight="1" x14ac:dyDescent="0.25">
      <c r="A77" s="61">
        <f t="shared" si="16"/>
        <v>74</v>
      </c>
      <c r="B77" s="38" t="e">
        <f t="shared" si="12"/>
        <v>#N/A</v>
      </c>
      <c r="C77" s="71" t="e">
        <f t="shared" si="13"/>
        <v>#N/A</v>
      </c>
      <c r="D77" s="28" t="e">
        <f t="shared" si="14"/>
        <v>#N/A</v>
      </c>
      <c r="E77" s="18"/>
      <c r="F77" s="84"/>
      <c r="G77" s="70" t="str">
        <f t="shared" si="15"/>
        <v/>
      </c>
      <c r="H77" s="80" t="str">
        <f t="shared" si="17"/>
        <v/>
      </c>
    </row>
    <row r="78" spans="1:8" ht="15" customHeight="1" x14ac:dyDescent="0.25">
      <c r="A78" s="61">
        <f t="shared" si="16"/>
        <v>75</v>
      </c>
      <c r="B78" s="38" t="e">
        <f t="shared" si="12"/>
        <v>#N/A</v>
      </c>
      <c r="C78" s="71" t="e">
        <f t="shared" si="13"/>
        <v>#N/A</v>
      </c>
      <c r="D78" s="28" t="e">
        <f t="shared" si="14"/>
        <v>#N/A</v>
      </c>
      <c r="E78" s="18"/>
      <c r="F78" s="84"/>
      <c r="G78" s="70" t="str">
        <f t="shared" si="15"/>
        <v/>
      </c>
      <c r="H78" s="80" t="str">
        <f t="shared" si="17"/>
        <v/>
      </c>
    </row>
    <row r="79" spans="1:8" ht="15" customHeight="1" x14ac:dyDescent="0.25">
      <c r="A79" s="61">
        <f t="shared" si="16"/>
        <v>76</v>
      </c>
      <c r="B79" s="38" t="e">
        <f t="shared" si="12"/>
        <v>#N/A</v>
      </c>
      <c r="C79" s="71" t="e">
        <f t="shared" si="13"/>
        <v>#N/A</v>
      </c>
      <c r="D79" s="28" t="e">
        <f t="shared" si="14"/>
        <v>#N/A</v>
      </c>
      <c r="E79" s="18"/>
      <c r="F79" s="84"/>
      <c r="G79" s="70" t="str">
        <f t="shared" si="15"/>
        <v/>
      </c>
      <c r="H79" s="80" t="str">
        <f t="shared" si="17"/>
        <v/>
      </c>
    </row>
    <row r="80" spans="1:8" ht="15" customHeight="1" x14ac:dyDescent="0.25">
      <c r="A80" s="61">
        <f t="shared" si="16"/>
        <v>77</v>
      </c>
      <c r="B80" s="38" t="e">
        <f t="shared" si="12"/>
        <v>#N/A</v>
      </c>
      <c r="C80" s="71" t="e">
        <f t="shared" si="13"/>
        <v>#N/A</v>
      </c>
      <c r="D80" s="28" t="e">
        <f t="shared" si="14"/>
        <v>#N/A</v>
      </c>
      <c r="E80" s="18"/>
      <c r="F80" s="84"/>
      <c r="G80" s="70" t="str">
        <f t="shared" si="15"/>
        <v/>
      </c>
      <c r="H80" s="80" t="str">
        <f t="shared" si="17"/>
        <v/>
      </c>
    </row>
    <row r="81" spans="1:8" ht="15" customHeight="1" x14ac:dyDescent="0.25">
      <c r="A81" s="61">
        <f t="shared" si="16"/>
        <v>78</v>
      </c>
      <c r="B81" s="38" t="e">
        <f t="shared" si="12"/>
        <v>#N/A</v>
      </c>
      <c r="C81" s="71" t="e">
        <f t="shared" si="13"/>
        <v>#N/A</v>
      </c>
      <c r="D81" s="28" t="e">
        <f t="shared" si="14"/>
        <v>#N/A</v>
      </c>
      <c r="E81" s="18"/>
      <c r="F81" s="84"/>
      <c r="G81" s="70" t="str">
        <f t="shared" si="15"/>
        <v/>
      </c>
      <c r="H81" s="80" t="str">
        <f t="shared" si="17"/>
        <v/>
      </c>
    </row>
    <row r="82" spans="1:8" ht="15" customHeight="1" x14ac:dyDescent="0.25">
      <c r="A82" s="61">
        <f t="shared" si="16"/>
        <v>79</v>
      </c>
      <c r="B82" s="38" t="e">
        <f t="shared" si="12"/>
        <v>#N/A</v>
      </c>
      <c r="C82" s="71" t="e">
        <f t="shared" si="13"/>
        <v>#N/A</v>
      </c>
      <c r="D82" s="28" t="e">
        <f t="shared" si="14"/>
        <v>#N/A</v>
      </c>
      <c r="E82" s="18"/>
      <c r="F82" s="84"/>
      <c r="G82" s="70" t="str">
        <f t="shared" si="15"/>
        <v/>
      </c>
      <c r="H82" s="80" t="str">
        <f t="shared" si="17"/>
        <v/>
      </c>
    </row>
    <row r="83" spans="1:8" ht="15" customHeight="1" x14ac:dyDescent="0.25">
      <c r="A83" s="61">
        <f t="shared" si="16"/>
        <v>80</v>
      </c>
      <c r="B83" s="38" t="e">
        <f t="shared" si="12"/>
        <v>#N/A</v>
      </c>
      <c r="C83" s="71" t="e">
        <f t="shared" si="13"/>
        <v>#N/A</v>
      </c>
      <c r="D83" s="28" t="e">
        <f t="shared" si="14"/>
        <v>#N/A</v>
      </c>
      <c r="E83" s="18"/>
      <c r="F83" s="84"/>
      <c r="G83" s="70" t="str">
        <f t="shared" si="15"/>
        <v/>
      </c>
      <c r="H83" s="80" t="str">
        <f t="shared" si="17"/>
        <v/>
      </c>
    </row>
    <row r="84" spans="1:8" ht="15" customHeight="1" x14ac:dyDescent="0.25">
      <c r="A84" s="61">
        <f t="shared" si="16"/>
        <v>81</v>
      </c>
      <c r="B84" s="38" t="e">
        <f t="shared" si="12"/>
        <v>#N/A</v>
      </c>
      <c r="C84" s="71" t="e">
        <f t="shared" si="13"/>
        <v>#N/A</v>
      </c>
      <c r="D84" s="28" t="e">
        <f t="shared" si="14"/>
        <v>#N/A</v>
      </c>
      <c r="E84" s="18"/>
      <c r="F84" s="84"/>
      <c r="G84" s="70" t="str">
        <f t="shared" si="15"/>
        <v/>
      </c>
      <c r="H84" s="80" t="str">
        <f t="shared" si="17"/>
        <v/>
      </c>
    </row>
    <row r="85" spans="1:8" ht="15" customHeight="1" x14ac:dyDescent="0.25">
      <c r="A85" s="61">
        <f t="shared" si="16"/>
        <v>82</v>
      </c>
      <c r="B85" s="38" t="e">
        <f t="shared" si="12"/>
        <v>#N/A</v>
      </c>
      <c r="C85" s="71" t="e">
        <f t="shared" si="13"/>
        <v>#N/A</v>
      </c>
      <c r="D85" s="28" t="e">
        <f t="shared" si="14"/>
        <v>#N/A</v>
      </c>
      <c r="E85" s="18"/>
      <c r="F85" s="84"/>
      <c r="G85" s="70" t="str">
        <f t="shared" si="15"/>
        <v/>
      </c>
      <c r="H85" s="80" t="str">
        <f t="shared" si="17"/>
        <v/>
      </c>
    </row>
    <row r="86" spans="1:8" ht="15" customHeight="1" x14ac:dyDescent="0.25">
      <c r="A86" s="61">
        <f t="shared" si="16"/>
        <v>83</v>
      </c>
      <c r="B86" s="38" t="e">
        <f t="shared" si="12"/>
        <v>#N/A</v>
      </c>
      <c r="C86" s="71" t="e">
        <f t="shared" si="13"/>
        <v>#N/A</v>
      </c>
      <c r="D86" s="28" t="e">
        <f t="shared" si="14"/>
        <v>#N/A</v>
      </c>
      <c r="E86" s="72"/>
      <c r="F86" s="73"/>
      <c r="G86" s="70" t="str">
        <f t="shared" si="15"/>
        <v/>
      </c>
      <c r="H86" s="80" t="str">
        <f t="shared" si="17"/>
        <v/>
      </c>
    </row>
    <row r="87" spans="1:8" ht="15" customHeight="1" x14ac:dyDescent="0.25">
      <c r="A87" s="61">
        <f t="shared" si="16"/>
        <v>84</v>
      </c>
      <c r="B87" s="38" t="e">
        <f t="shared" si="12"/>
        <v>#N/A</v>
      </c>
      <c r="C87" s="71" t="e">
        <f t="shared" si="13"/>
        <v>#N/A</v>
      </c>
      <c r="D87" s="28" t="e">
        <f t="shared" si="14"/>
        <v>#N/A</v>
      </c>
      <c r="E87" s="72"/>
      <c r="F87" s="73"/>
      <c r="G87" s="70" t="str">
        <f t="shared" si="15"/>
        <v/>
      </c>
      <c r="H87" s="80" t="str">
        <f t="shared" si="17"/>
        <v/>
      </c>
    </row>
    <row r="88" spans="1:8" ht="15" customHeight="1" x14ac:dyDescent="0.25">
      <c r="A88" s="61">
        <f t="shared" si="16"/>
        <v>85</v>
      </c>
      <c r="B88" s="38" t="e">
        <f t="shared" si="12"/>
        <v>#N/A</v>
      </c>
      <c r="C88" s="71" t="e">
        <f t="shared" si="13"/>
        <v>#N/A</v>
      </c>
      <c r="D88" s="28" t="e">
        <f t="shared" si="14"/>
        <v>#N/A</v>
      </c>
      <c r="E88" s="72"/>
      <c r="F88" s="73"/>
      <c r="G88" s="70" t="str">
        <f t="shared" si="15"/>
        <v/>
      </c>
      <c r="H88" s="80" t="str">
        <f t="shared" si="17"/>
        <v/>
      </c>
    </row>
    <row r="89" spans="1:8" ht="15" customHeight="1" x14ac:dyDescent="0.25">
      <c r="A89" s="61">
        <f t="shared" si="16"/>
        <v>86</v>
      </c>
      <c r="B89" s="38" t="e">
        <f t="shared" si="12"/>
        <v>#N/A</v>
      </c>
      <c r="C89" s="71" t="e">
        <f t="shared" si="13"/>
        <v>#N/A</v>
      </c>
      <c r="D89" s="28" t="e">
        <f t="shared" si="14"/>
        <v>#N/A</v>
      </c>
      <c r="E89" s="72"/>
      <c r="F89" s="73"/>
      <c r="G89" s="70" t="str">
        <f t="shared" si="15"/>
        <v/>
      </c>
      <c r="H89" s="80" t="str">
        <f t="shared" si="17"/>
        <v/>
      </c>
    </row>
    <row r="90" spans="1:8" ht="15" customHeight="1" x14ac:dyDescent="0.25">
      <c r="A90" s="61">
        <f t="shared" si="16"/>
        <v>87</v>
      </c>
      <c r="B90" s="38" t="e">
        <f t="shared" si="12"/>
        <v>#N/A</v>
      </c>
      <c r="C90" s="71" t="e">
        <f t="shared" si="13"/>
        <v>#N/A</v>
      </c>
      <c r="D90" s="28" t="e">
        <f t="shared" si="14"/>
        <v>#N/A</v>
      </c>
      <c r="E90" s="72"/>
      <c r="F90" s="73"/>
      <c r="G90" s="70" t="str">
        <f t="shared" si="15"/>
        <v/>
      </c>
      <c r="H90" s="80" t="str">
        <f t="shared" si="17"/>
        <v/>
      </c>
    </row>
    <row r="91" spans="1:8" ht="15" customHeight="1" x14ac:dyDescent="0.25">
      <c r="A91" s="61">
        <f t="shared" si="16"/>
        <v>88</v>
      </c>
      <c r="B91" s="38" t="e">
        <f t="shared" si="12"/>
        <v>#N/A</v>
      </c>
      <c r="C91" s="71" t="e">
        <f t="shared" si="13"/>
        <v>#N/A</v>
      </c>
      <c r="D91" s="28" t="e">
        <f t="shared" si="14"/>
        <v>#N/A</v>
      </c>
      <c r="E91" s="72"/>
      <c r="F91" s="73"/>
      <c r="G91" s="70" t="str">
        <f t="shared" si="15"/>
        <v/>
      </c>
      <c r="H91" s="80" t="str">
        <f t="shared" si="17"/>
        <v/>
      </c>
    </row>
    <row r="92" spans="1:8" ht="15" customHeight="1" x14ac:dyDescent="0.25">
      <c r="A92" s="61">
        <f t="shared" si="16"/>
        <v>89</v>
      </c>
      <c r="B92" s="38" t="e">
        <f t="shared" si="12"/>
        <v>#N/A</v>
      </c>
      <c r="C92" s="71" t="e">
        <f t="shared" si="13"/>
        <v>#N/A</v>
      </c>
      <c r="D92" s="28" t="e">
        <f t="shared" si="14"/>
        <v>#N/A</v>
      </c>
      <c r="E92" s="72"/>
      <c r="F92" s="73"/>
      <c r="G92" s="70" t="str">
        <f t="shared" si="15"/>
        <v/>
      </c>
      <c r="H92" s="80" t="str">
        <f t="shared" si="17"/>
        <v/>
      </c>
    </row>
    <row r="93" spans="1:8" ht="15" customHeight="1" x14ac:dyDescent="0.25">
      <c r="A93" s="61">
        <f t="shared" si="16"/>
        <v>90</v>
      </c>
      <c r="B93" s="38" t="e">
        <f t="shared" si="12"/>
        <v>#N/A</v>
      </c>
      <c r="C93" s="71" t="e">
        <f t="shared" si="13"/>
        <v>#N/A</v>
      </c>
      <c r="D93" s="28" t="e">
        <f t="shared" si="14"/>
        <v>#N/A</v>
      </c>
      <c r="E93" s="72"/>
      <c r="F93" s="73"/>
      <c r="G93" s="70" t="str">
        <f t="shared" si="15"/>
        <v/>
      </c>
      <c r="H93" s="80" t="str">
        <f t="shared" si="17"/>
        <v/>
      </c>
    </row>
    <row r="94" spans="1:8" ht="15" customHeight="1" x14ac:dyDescent="0.25">
      <c r="A94" s="61">
        <f t="shared" si="16"/>
        <v>91</v>
      </c>
      <c r="B94" s="38" t="e">
        <f t="shared" si="12"/>
        <v>#N/A</v>
      </c>
      <c r="C94" s="71" t="e">
        <f t="shared" si="13"/>
        <v>#N/A</v>
      </c>
      <c r="D94" s="28" t="e">
        <f t="shared" si="14"/>
        <v>#N/A</v>
      </c>
      <c r="E94" s="72"/>
      <c r="F94" s="73"/>
      <c r="G94" s="70" t="str">
        <f t="shared" si="15"/>
        <v/>
      </c>
      <c r="H94" s="80" t="str">
        <f t="shared" si="17"/>
        <v/>
      </c>
    </row>
    <row r="95" spans="1:8" ht="15" customHeight="1" x14ac:dyDescent="0.25">
      <c r="A95" s="61">
        <f t="shared" si="16"/>
        <v>92</v>
      </c>
      <c r="B95" s="38" t="e">
        <f t="shared" si="12"/>
        <v>#N/A</v>
      </c>
      <c r="C95" s="71" t="e">
        <f t="shared" si="13"/>
        <v>#N/A</v>
      </c>
      <c r="D95" s="28" t="e">
        <f t="shared" si="14"/>
        <v>#N/A</v>
      </c>
      <c r="E95" s="72"/>
      <c r="F95" s="73"/>
      <c r="G95" s="70" t="str">
        <f t="shared" si="15"/>
        <v/>
      </c>
      <c r="H95" s="80" t="str">
        <f t="shared" si="17"/>
        <v/>
      </c>
    </row>
    <row r="96" spans="1:8" ht="15" customHeight="1" x14ac:dyDescent="0.25">
      <c r="A96" s="61">
        <f t="shared" si="16"/>
        <v>93</v>
      </c>
      <c r="B96" s="38" t="e">
        <f t="shared" si="12"/>
        <v>#N/A</v>
      </c>
      <c r="C96" s="71" t="e">
        <f t="shared" si="13"/>
        <v>#N/A</v>
      </c>
      <c r="D96" s="28" t="e">
        <f t="shared" si="14"/>
        <v>#N/A</v>
      </c>
      <c r="E96" s="72"/>
      <c r="F96" s="73"/>
      <c r="G96" s="70" t="str">
        <f t="shared" si="15"/>
        <v/>
      </c>
      <c r="H96" s="80" t="str">
        <f t="shared" si="17"/>
        <v/>
      </c>
    </row>
    <row r="97" spans="1:8" ht="15" customHeight="1" x14ac:dyDescent="0.25">
      <c r="A97" s="61">
        <f t="shared" si="16"/>
        <v>94</v>
      </c>
      <c r="B97" s="38" t="e">
        <f t="shared" si="12"/>
        <v>#N/A</v>
      </c>
      <c r="C97" s="71" t="e">
        <f t="shared" si="13"/>
        <v>#N/A</v>
      </c>
      <c r="D97" s="28" t="e">
        <f t="shared" si="14"/>
        <v>#N/A</v>
      </c>
      <c r="E97" s="72"/>
      <c r="F97" s="73"/>
      <c r="G97" s="70" t="str">
        <f t="shared" si="15"/>
        <v/>
      </c>
      <c r="H97" s="80" t="str">
        <f t="shared" si="17"/>
        <v/>
      </c>
    </row>
    <row r="98" spans="1:8" ht="15" customHeight="1" x14ac:dyDescent="0.25">
      <c r="A98" s="61">
        <f t="shared" si="16"/>
        <v>95</v>
      </c>
      <c r="B98" s="38" t="e">
        <f t="shared" si="12"/>
        <v>#N/A</v>
      </c>
      <c r="C98" s="71" t="e">
        <f t="shared" si="13"/>
        <v>#N/A</v>
      </c>
      <c r="D98" s="28" t="e">
        <f t="shared" si="14"/>
        <v>#N/A</v>
      </c>
      <c r="E98" s="72"/>
      <c r="F98" s="73"/>
      <c r="G98" s="70" t="str">
        <f t="shared" si="15"/>
        <v/>
      </c>
      <c r="H98" s="80" t="str">
        <f t="shared" si="17"/>
        <v/>
      </c>
    </row>
    <row r="99" spans="1:8" ht="15" customHeight="1" x14ac:dyDescent="0.25">
      <c r="A99" s="61">
        <f t="shared" si="16"/>
        <v>96</v>
      </c>
      <c r="B99" s="38" t="e">
        <f t="shared" si="12"/>
        <v>#N/A</v>
      </c>
      <c r="C99" s="71" t="e">
        <f t="shared" si="13"/>
        <v>#N/A</v>
      </c>
      <c r="D99" s="28" t="e">
        <f t="shared" si="14"/>
        <v>#N/A</v>
      </c>
      <c r="E99" s="72"/>
      <c r="F99" s="73"/>
      <c r="G99" s="70" t="str">
        <f t="shared" si="15"/>
        <v/>
      </c>
      <c r="H99" s="80" t="str">
        <f t="shared" si="17"/>
        <v/>
      </c>
    </row>
    <row r="100" spans="1:8" ht="15" customHeight="1" x14ac:dyDescent="0.25">
      <c r="A100" s="61">
        <f t="shared" si="16"/>
        <v>97</v>
      </c>
      <c r="B100" s="38" t="e">
        <f t="shared" si="12"/>
        <v>#N/A</v>
      </c>
      <c r="C100" s="71" t="e">
        <f t="shared" si="13"/>
        <v>#N/A</v>
      </c>
      <c r="D100" s="28" t="e">
        <f t="shared" ref="D100:D104" si="18">VLOOKUP(E100,Dossard,5)</f>
        <v>#N/A</v>
      </c>
      <c r="E100" s="72"/>
      <c r="F100" s="73"/>
      <c r="G100" s="70" t="str">
        <f t="shared" ref="G100:G101" si="19">IF(F100="","",F100/VLOOKUP(E100,Dossard,6))</f>
        <v/>
      </c>
      <c r="H100" s="80" t="str">
        <f t="shared" si="17"/>
        <v/>
      </c>
    </row>
    <row r="101" spans="1:8" ht="15" customHeight="1" x14ac:dyDescent="0.25">
      <c r="A101" s="61">
        <f t="shared" si="16"/>
        <v>98</v>
      </c>
      <c r="B101" s="38" t="e">
        <f t="shared" si="12"/>
        <v>#N/A</v>
      </c>
      <c r="C101" s="71" t="e">
        <f t="shared" si="13"/>
        <v>#N/A</v>
      </c>
      <c r="D101" s="28" t="e">
        <f t="shared" si="18"/>
        <v>#N/A</v>
      </c>
      <c r="E101" s="72"/>
      <c r="F101" s="73"/>
      <c r="G101" s="70" t="str">
        <f t="shared" si="19"/>
        <v/>
      </c>
      <c r="H101" s="80" t="str">
        <f t="shared" si="17"/>
        <v/>
      </c>
    </row>
    <row r="102" spans="1:8" ht="15" customHeight="1" x14ac:dyDescent="0.25">
      <c r="A102" s="61">
        <f t="shared" si="16"/>
        <v>99</v>
      </c>
      <c r="B102" s="38" t="e">
        <f t="shared" si="12"/>
        <v>#N/A</v>
      </c>
      <c r="C102" s="71" t="e">
        <f t="shared" si="13"/>
        <v>#N/A</v>
      </c>
      <c r="D102" s="28" t="e">
        <f t="shared" si="18"/>
        <v>#N/A</v>
      </c>
      <c r="E102" s="72"/>
      <c r="F102" s="73"/>
      <c r="G102" s="70" t="str">
        <f>IF(F102="","",IF(F102&gt;=F101,IF(H102=E102,F102/VLOOKUP(E102,Dossard,6),"nc"),"erreur tps"))</f>
        <v/>
      </c>
      <c r="H102" s="80" t="str">
        <f t="shared" si="17"/>
        <v/>
      </c>
    </row>
    <row r="103" spans="1:8" ht="15" customHeight="1" x14ac:dyDescent="0.25">
      <c r="A103" s="61">
        <f t="shared" si="16"/>
        <v>100</v>
      </c>
      <c r="B103" s="38" t="e">
        <f t="shared" si="12"/>
        <v>#N/A</v>
      </c>
      <c r="C103" s="71" t="e">
        <f t="shared" si="13"/>
        <v>#N/A</v>
      </c>
      <c r="D103" s="28" t="e">
        <f t="shared" si="18"/>
        <v>#N/A</v>
      </c>
      <c r="E103" s="72"/>
      <c r="F103" s="73"/>
      <c r="G103" s="70" t="str">
        <f>IF(F103="","",IF(F103&gt;=F102,IF(H103=E103,F103/VLOOKUP(E103,Dossard,6),"nc"),"erreur tps"))</f>
        <v/>
      </c>
      <c r="H103" s="80" t="str">
        <f t="shared" si="17"/>
        <v/>
      </c>
    </row>
    <row r="104" spans="1:8" ht="15" customHeight="1" x14ac:dyDescent="0.25">
      <c r="A104" s="61">
        <f t="shared" si="16"/>
        <v>101</v>
      </c>
      <c r="B104" s="38" t="e">
        <f t="shared" si="12"/>
        <v>#N/A</v>
      </c>
      <c r="C104" s="71" t="e">
        <f t="shared" si="13"/>
        <v>#N/A</v>
      </c>
      <c r="D104" s="28" t="e">
        <f t="shared" si="18"/>
        <v>#N/A</v>
      </c>
      <c r="E104" s="72"/>
      <c r="F104" s="73"/>
      <c r="G104" s="70" t="str">
        <f>IF(F104="","",IF(F104&gt;=F103,IF(H104=E104,F104/VLOOKUP(E104,Dossard,6),"nc"),"erreur tps"))</f>
        <v/>
      </c>
      <c r="H104" s="80" t="str">
        <f t="shared" si="17"/>
        <v/>
      </c>
    </row>
    <row r="105" spans="1:8" ht="15" customHeight="1" x14ac:dyDescent="0.25">
      <c r="D105" s="45"/>
      <c r="E105" s="45"/>
    </row>
    <row r="106" spans="1:8" ht="15" customHeight="1" x14ac:dyDescent="0.25">
      <c r="D106" s="45"/>
      <c r="E106" s="45"/>
    </row>
    <row r="107" spans="1:8" ht="15" customHeight="1" x14ac:dyDescent="0.25">
      <c r="D107" s="45"/>
      <c r="E107" s="45"/>
    </row>
    <row r="108" spans="1:8" ht="15" customHeight="1" x14ac:dyDescent="0.25">
      <c r="D108" s="45"/>
      <c r="E108" s="45"/>
    </row>
    <row r="109" spans="1:8" ht="15" customHeight="1" x14ac:dyDescent="0.25">
      <c r="D109" s="45"/>
      <c r="E109" s="45"/>
    </row>
    <row r="110" spans="1:8" ht="15" customHeight="1" x14ac:dyDescent="0.25">
      <c r="D110" s="45"/>
      <c r="E110" s="45"/>
    </row>
  </sheetData>
  <mergeCells count="2">
    <mergeCell ref="A1:B1"/>
    <mergeCell ref="C1:E1"/>
  </mergeCells>
  <conditionalFormatting sqref="H4:H104">
    <cfRule type="cellIs" dxfId="3" priority="2" operator="equal">
      <formula>"inconnu"</formula>
    </cfRule>
  </conditionalFormatting>
  <printOptions horizontalCentered="1"/>
  <pageMargins left="0.78749999999999998" right="0.78749999999999998" top="0.98402777777777795" bottom="0.98402777777777795" header="0.511811023622047" footer="0.511811023622047"/>
  <pageSetup paperSize="9" scale="91" orientation="portrait" horizontalDpi="300" verticalDpi="300" r:id="rId1"/>
  <rowBreaks count="2" manualBreakCount="2">
    <brk id="45" max="16383" man="1"/>
    <brk id="85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9"/>
  <sheetViews>
    <sheetView topLeftCell="A28" zoomScaleNormal="100" workbookViewId="0">
      <selection sqref="A1:G52"/>
    </sheetView>
  </sheetViews>
  <sheetFormatPr baseColWidth="10" defaultColWidth="11.44140625" defaultRowHeight="15" customHeight="1" x14ac:dyDescent="0.25"/>
  <cols>
    <col min="1" max="1" width="7.109375" style="43" customWidth="1"/>
    <col min="2" max="2" width="21.109375" style="1" customWidth="1"/>
    <col min="3" max="3" width="12.6640625" style="44" customWidth="1"/>
    <col min="4" max="4" width="19.44140625" style="1" customWidth="1"/>
    <col min="5" max="5" width="12.109375" style="1" customWidth="1"/>
    <col min="6" max="6" width="10" style="45" customWidth="1"/>
    <col min="7" max="7" width="9.6640625" style="45" customWidth="1"/>
    <col min="8" max="8" width="14.33203125" customWidth="1"/>
    <col min="9" max="11" width="6.6640625" customWidth="1"/>
  </cols>
  <sheetData>
    <row r="1" spans="1:23" ht="47.25" customHeight="1" x14ac:dyDescent="0.25">
      <c r="A1" s="104">
        <v>6</v>
      </c>
      <c r="B1" s="104"/>
      <c r="C1" s="105" t="s">
        <v>593</v>
      </c>
      <c r="D1" s="105"/>
      <c r="E1" s="105"/>
      <c r="F1" s="46"/>
      <c r="G1" s="46" t="s">
        <v>592</v>
      </c>
    </row>
    <row r="3" spans="1:23" s="51" customFormat="1" ht="25.5" customHeight="1" x14ac:dyDescent="0.25">
      <c r="A3" s="49" t="s">
        <v>584</v>
      </c>
      <c r="B3" s="49" t="s">
        <v>1</v>
      </c>
      <c r="C3" s="49" t="s">
        <v>2</v>
      </c>
      <c r="D3" s="49" t="s">
        <v>4</v>
      </c>
      <c r="E3" s="49" t="s">
        <v>0</v>
      </c>
      <c r="F3" s="49" t="s">
        <v>10</v>
      </c>
      <c r="G3" s="50" t="s">
        <v>585</v>
      </c>
      <c r="H3" s="49" t="s">
        <v>586</v>
      </c>
      <c r="W3" s="52"/>
    </row>
    <row r="4" spans="1:23" s="59" customFormat="1" ht="15" customHeight="1" x14ac:dyDescent="0.25">
      <c r="A4" s="53">
        <v>1</v>
      </c>
      <c r="B4" s="54" t="str">
        <f t="shared" ref="B4:B35" si="0">VLOOKUP(E4,Dossard,2)</f>
        <v>BLANCO GARCIA</v>
      </c>
      <c r="C4" s="55" t="str">
        <f t="shared" ref="C4:C35" si="1">VLOOKUP(E4,Dossard,3)</f>
        <v>Arthur</v>
      </c>
      <c r="D4" s="54" t="str">
        <f t="shared" ref="D4:D35" si="2">VLOOKUP(E4,Dossard,5)</f>
        <v>4 D</v>
      </c>
      <c r="E4" s="54">
        <v>280</v>
      </c>
      <c r="F4" s="56">
        <v>6.8634259259259256E-3</v>
      </c>
      <c r="G4" s="57">
        <f t="shared" ref="G4:G35" si="3">IF(F4="","",F4/VLOOKUP(E4,Dossard,6))</f>
        <v>3.4317129629629628E-3</v>
      </c>
      <c r="H4" s="89">
        <f t="shared" ref="H4:H35" si="4">IF(E4="","",IF(OR(E4&gt;dernier,E4&lt;premier),"inconnu",IF(VLOOKUP(E4,edition,7)=6,E4,"Erreur Course")))</f>
        <v>280</v>
      </c>
      <c r="W4" s="60"/>
    </row>
    <row r="5" spans="1:23" ht="19.5" customHeight="1" x14ac:dyDescent="0.25">
      <c r="A5" s="61">
        <f t="shared" ref="A5:A36" si="5">IF(OR(H5="inconnu",H5="déjà saisi",IF(F5="","FAUX",F5=F4)),A4,A4+1)</f>
        <v>2</v>
      </c>
      <c r="B5" s="61" t="str">
        <f t="shared" si="0"/>
        <v>ADRIAN</v>
      </c>
      <c r="C5" s="62" t="str">
        <f t="shared" si="1"/>
        <v>Victor</v>
      </c>
      <c r="D5" s="61" t="str">
        <f t="shared" si="2"/>
        <v>4 B</v>
      </c>
      <c r="E5" s="61">
        <v>226</v>
      </c>
      <c r="F5" s="63">
        <v>7.1180555555555554E-3</v>
      </c>
      <c r="G5" s="63">
        <f t="shared" si="3"/>
        <v>3.5590277777777777E-3</v>
      </c>
      <c r="H5" s="65">
        <f t="shared" si="4"/>
        <v>226</v>
      </c>
    </row>
    <row r="6" spans="1:23" ht="19.5" customHeight="1" x14ac:dyDescent="0.25">
      <c r="A6" s="61">
        <f t="shared" si="5"/>
        <v>3</v>
      </c>
      <c r="B6" s="65" t="str">
        <f t="shared" si="0"/>
        <v>HENRY</v>
      </c>
      <c r="C6" s="66" t="str">
        <f t="shared" si="1"/>
        <v>Antoine</v>
      </c>
      <c r="D6" s="65" t="str">
        <f t="shared" si="2"/>
        <v>4 B</v>
      </c>
      <c r="E6" s="65">
        <v>238</v>
      </c>
      <c r="F6" s="67">
        <v>7.2685185185185188E-3</v>
      </c>
      <c r="G6" s="67">
        <f t="shared" si="3"/>
        <v>3.6342592592592594E-3</v>
      </c>
      <c r="H6" s="65">
        <f t="shared" si="4"/>
        <v>238</v>
      </c>
    </row>
    <row r="7" spans="1:23" ht="19.5" customHeight="1" x14ac:dyDescent="0.25">
      <c r="A7" s="61">
        <f t="shared" si="5"/>
        <v>4</v>
      </c>
      <c r="B7" s="18" t="str">
        <f t="shared" si="0"/>
        <v>BOURGOIN</v>
      </c>
      <c r="C7" s="69" t="str">
        <f t="shared" si="1"/>
        <v>Achille</v>
      </c>
      <c r="D7" s="28" t="str">
        <f t="shared" si="2"/>
        <v>4 A</v>
      </c>
      <c r="E7" s="18">
        <v>206</v>
      </c>
      <c r="F7" s="23">
        <v>7.3032407407407412E-3</v>
      </c>
      <c r="G7" s="23">
        <f t="shared" si="3"/>
        <v>3.6516203703703706E-3</v>
      </c>
      <c r="H7" s="65">
        <f t="shared" si="4"/>
        <v>206</v>
      </c>
    </row>
    <row r="8" spans="1:23" ht="15" customHeight="1" x14ac:dyDescent="0.25">
      <c r="A8" s="61">
        <f t="shared" si="5"/>
        <v>5</v>
      </c>
      <c r="B8" s="18" t="str">
        <f t="shared" si="0"/>
        <v>OUSMANE</v>
      </c>
      <c r="C8" s="69" t="str">
        <f t="shared" si="1"/>
        <v>Sohan</v>
      </c>
      <c r="D8" s="28" t="str">
        <f t="shared" si="2"/>
        <v>4 A</v>
      </c>
      <c r="E8" s="18">
        <v>218</v>
      </c>
      <c r="F8" s="23">
        <v>7.3611111111111108E-3</v>
      </c>
      <c r="G8" s="23">
        <f t="shared" si="3"/>
        <v>3.6805555555555554E-3</v>
      </c>
      <c r="H8" s="65">
        <f t="shared" si="4"/>
        <v>218</v>
      </c>
    </row>
    <row r="9" spans="1:23" ht="15" customHeight="1" x14ac:dyDescent="0.25">
      <c r="A9" s="61">
        <f t="shared" si="5"/>
        <v>6</v>
      </c>
      <c r="B9" s="18" t="str">
        <f t="shared" si="0"/>
        <v>LELU</v>
      </c>
      <c r="C9" s="69" t="str">
        <f t="shared" si="1"/>
        <v>Hugo</v>
      </c>
      <c r="D9" s="28" t="str">
        <f t="shared" si="2"/>
        <v>4 C</v>
      </c>
      <c r="E9" s="18">
        <v>269</v>
      </c>
      <c r="F9" s="23">
        <v>7.4074074074074068E-3</v>
      </c>
      <c r="G9" s="23">
        <f t="shared" si="3"/>
        <v>3.7037037037037034E-3</v>
      </c>
      <c r="H9" s="65">
        <f t="shared" si="4"/>
        <v>269</v>
      </c>
    </row>
    <row r="10" spans="1:23" ht="15" customHeight="1" x14ac:dyDescent="0.25">
      <c r="A10" s="61">
        <f t="shared" si="5"/>
        <v>7</v>
      </c>
      <c r="B10" s="18" t="str">
        <f t="shared" si="0"/>
        <v>VALDENAIRE</v>
      </c>
      <c r="C10" s="69" t="str">
        <f t="shared" si="1"/>
        <v>Ethan</v>
      </c>
      <c r="D10" s="28" t="str">
        <f t="shared" si="2"/>
        <v>4 B</v>
      </c>
      <c r="E10" s="18">
        <v>248</v>
      </c>
      <c r="F10" s="23">
        <v>7.4652777777777781E-3</v>
      </c>
      <c r="G10" s="23">
        <f t="shared" si="3"/>
        <v>3.7326388888888891E-3</v>
      </c>
      <c r="H10" s="65">
        <f t="shared" si="4"/>
        <v>248</v>
      </c>
    </row>
    <row r="11" spans="1:23" ht="15" customHeight="1" x14ac:dyDescent="0.25">
      <c r="A11" s="61">
        <f t="shared" si="5"/>
        <v>8</v>
      </c>
      <c r="B11" s="18" t="str">
        <f t="shared" si="0"/>
        <v>VALDENAIRE</v>
      </c>
      <c r="C11" s="69" t="str">
        <f t="shared" si="1"/>
        <v>Ishaaq</v>
      </c>
      <c r="D11" s="28" t="str">
        <f t="shared" si="2"/>
        <v>4 B</v>
      </c>
      <c r="E11" s="18">
        <v>249</v>
      </c>
      <c r="F11" s="23">
        <v>7.5000000000000006E-3</v>
      </c>
      <c r="G11" s="23">
        <f t="shared" si="3"/>
        <v>3.7500000000000003E-3</v>
      </c>
      <c r="H11" s="65">
        <f t="shared" si="4"/>
        <v>249</v>
      </c>
    </row>
    <row r="12" spans="1:23" ht="15" customHeight="1" x14ac:dyDescent="0.25">
      <c r="A12" s="61">
        <f t="shared" si="5"/>
        <v>9</v>
      </c>
      <c r="B12" s="18" t="str">
        <f t="shared" si="0"/>
        <v>MADUREIRA</v>
      </c>
      <c r="C12" s="69" t="str">
        <f t="shared" si="1"/>
        <v>Axel</v>
      </c>
      <c r="D12" s="28" t="str">
        <f t="shared" si="2"/>
        <v>4 B</v>
      </c>
      <c r="E12" s="18">
        <v>242</v>
      </c>
      <c r="F12" s="23">
        <v>7.5694444444444446E-3</v>
      </c>
      <c r="G12" s="23">
        <f t="shared" si="3"/>
        <v>3.7847222222222223E-3</v>
      </c>
      <c r="H12" s="65">
        <f t="shared" si="4"/>
        <v>242</v>
      </c>
    </row>
    <row r="13" spans="1:23" ht="15" customHeight="1" x14ac:dyDescent="0.25">
      <c r="A13" s="61">
        <f t="shared" si="5"/>
        <v>10</v>
      </c>
      <c r="B13" s="18" t="str">
        <f t="shared" si="0"/>
        <v>POTIER</v>
      </c>
      <c r="C13" s="69" t="str">
        <f t="shared" si="1"/>
        <v>Lénaïc</v>
      </c>
      <c r="D13" s="28" t="str">
        <f t="shared" si="2"/>
        <v>4 A</v>
      </c>
      <c r="E13" s="18">
        <v>221</v>
      </c>
      <c r="F13" s="23">
        <v>7.6157407407407415E-3</v>
      </c>
      <c r="G13" s="23">
        <f t="shared" si="3"/>
        <v>3.8078703703703707E-3</v>
      </c>
      <c r="H13" s="65">
        <f t="shared" si="4"/>
        <v>221</v>
      </c>
    </row>
    <row r="14" spans="1:23" ht="15" customHeight="1" x14ac:dyDescent="0.25">
      <c r="A14" s="61">
        <f t="shared" si="5"/>
        <v>11</v>
      </c>
      <c r="B14" s="18" t="str">
        <f t="shared" si="0"/>
        <v>RICHARD</v>
      </c>
      <c r="C14" s="69" t="str">
        <f t="shared" si="1"/>
        <v>Maxence</v>
      </c>
      <c r="D14" s="28" t="str">
        <f t="shared" si="2"/>
        <v>4 A</v>
      </c>
      <c r="E14" s="18">
        <v>222</v>
      </c>
      <c r="F14" s="23">
        <v>7.6620370370370366E-3</v>
      </c>
      <c r="G14" s="23">
        <f t="shared" si="3"/>
        <v>3.8310185185185183E-3</v>
      </c>
      <c r="H14" s="65">
        <f t="shared" si="4"/>
        <v>222</v>
      </c>
    </row>
    <row r="15" spans="1:23" ht="15" customHeight="1" x14ac:dyDescent="0.25">
      <c r="A15" s="61">
        <f t="shared" si="5"/>
        <v>12</v>
      </c>
      <c r="B15" s="18" t="str">
        <f t="shared" si="0"/>
        <v>GENET</v>
      </c>
      <c r="C15" s="69" t="str">
        <f t="shared" si="1"/>
        <v>Lucas</v>
      </c>
      <c r="D15" s="28" t="str">
        <f t="shared" si="2"/>
        <v>4 D</v>
      </c>
      <c r="E15" s="18">
        <v>283</v>
      </c>
      <c r="F15" s="23">
        <v>7.8009259259259256E-3</v>
      </c>
      <c r="G15" s="23">
        <f t="shared" si="3"/>
        <v>3.9004629629629628E-3</v>
      </c>
      <c r="H15" s="65">
        <f t="shared" si="4"/>
        <v>283</v>
      </c>
    </row>
    <row r="16" spans="1:23" ht="15" customHeight="1" x14ac:dyDescent="0.25">
      <c r="A16" s="61">
        <f t="shared" si="5"/>
        <v>13</v>
      </c>
      <c r="B16" s="18" t="str">
        <f t="shared" si="0"/>
        <v>DEMANGE</v>
      </c>
      <c r="C16" s="69" t="str">
        <f t="shared" si="1"/>
        <v>Yoanis</v>
      </c>
      <c r="D16" s="28" t="str">
        <f t="shared" si="2"/>
        <v>4 A</v>
      </c>
      <c r="E16" s="18">
        <v>210</v>
      </c>
      <c r="F16" s="23">
        <v>7.9166666666666673E-3</v>
      </c>
      <c r="G16" s="23">
        <f t="shared" si="3"/>
        <v>3.9583333333333337E-3</v>
      </c>
      <c r="H16" s="65">
        <f t="shared" si="4"/>
        <v>210</v>
      </c>
    </row>
    <row r="17" spans="1:8" ht="15" customHeight="1" x14ac:dyDescent="0.25">
      <c r="A17" s="61">
        <f t="shared" si="5"/>
        <v>14</v>
      </c>
      <c r="B17" s="18" t="str">
        <f t="shared" si="0"/>
        <v>LAZZARINI</v>
      </c>
      <c r="C17" s="69" t="str">
        <f t="shared" si="1"/>
        <v>Ylian</v>
      </c>
      <c r="D17" s="28" t="str">
        <f t="shared" si="2"/>
        <v>4 D</v>
      </c>
      <c r="E17" s="18">
        <v>290</v>
      </c>
      <c r="F17" s="23">
        <v>8.0902777777777778E-3</v>
      </c>
      <c r="G17" s="23">
        <f t="shared" si="3"/>
        <v>4.0451388888888889E-3</v>
      </c>
      <c r="H17" s="65">
        <f t="shared" si="4"/>
        <v>290</v>
      </c>
    </row>
    <row r="18" spans="1:8" ht="15" customHeight="1" x14ac:dyDescent="0.25">
      <c r="A18" s="61">
        <f t="shared" si="5"/>
        <v>15</v>
      </c>
      <c r="B18" s="18" t="str">
        <f t="shared" si="0"/>
        <v>KHALDI</v>
      </c>
      <c r="C18" s="69" t="str">
        <f t="shared" si="1"/>
        <v>Seyfedine Souleymen</v>
      </c>
      <c r="D18" s="28" t="str">
        <f t="shared" si="2"/>
        <v>4 D</v>
      </c>
      <c r="E18" s="18">
        <v>288</v>
      </c>
      <c r="F18" s="23">
        <v>8.1249999999999985E-3</v>
      </c>
      <c r="G18" s="23">
        <f t="shared" si="3"/>
        <v>4.0624999999999993E-3</v>
      </c>
      <c r="H18" s="65">
        <f t="shared" si="4"/>
        <v>288</v>
      </c>
    </row>
    <row r="19" spans="1:8" ht="15" customHeight="1" x14ac:dyDescent="0.25">
      <c r="A19" s="61">
        <f t="shared" si="5"/>
        <v>16</v>
      </c>
      <c r="B19" s="18" t="str">
        <f t="shared" si="0"/>
        <v>SIMON</v>
      </c>
      <c r="C19" s="69" t="str">
        <f t="shared" si="1"/>
        <v>Ethan</v>
      </c>
      <c r="D19" s="28" t="str">
        <f t="shared" si="2"/>
        <v>4 C</v>
      </c>
      <c r="E19" s="18">
        <v>275</v>
      </c>
      <c r="F19" s="23">
        <v>8.2060185185185187E-3</v>
      </c>
      <c r="G19" s="23">
        <f t="shared" si="3"/>
        <v>4.1030092592592594E-3</v>
      </c>
      <c r="H19" s="65">
        <f t="shared" si="4"/>
        <v>275</v>
      </c>
    </row>
    <row r="20" spans="1:8" ht="15" customHeight="1" x14ac:dyDescent="0.25">
      <c r="A20" s="61">
        <f t="shared" si="5"/>
        <v>17</v>
      </c>
      <c r="B20" s="38" t="str">
        <f t="shared" si="0"/>
        <v>ABONOU</v>
      </c>
      <c r="C20" s="71" t="str">
        <f t="shared" si="1"/>
        <v>Dorian</v>
      </c>
      <c r="D20" s="28" t="str">
        <f t="shared" si="2"/>
        <v>4 C</v>
      </c>
      <c r="E20" s="18">
        <v>252</v>
      </c>
      <c r="F20" s="84">
        <v>8.2291666666666659E-3</v>
      </c>
      <c r="G20" s="23">
        <f t="shared" si="3"/>
        <v>4.1145833333333329E-3</v>
      </c>
      <c r="H20" s="65">
        <f t="shared" si="4"/>
        <v>252</v>
      </c>
    </row>
    <row r="21" spans="1:8" ht="15" customHeight="1" x14ac:dyDescent="0.25">
      <c r="A21" s="61">
        <f t="shared" si="5"/>
        <v>18</v>
      </c>
      <c r="B21" s="38" t="str">
        <f t="shared" si="0"/>
        <v>VALDENAIRE</v>
      </c>
      <c r="C21" s="71" t="str">
        <f t="shared" si="1"/>
        <v>Tom</v>
      </c>
      <c r="D21" s="28" t="str">
        <f t="shared" si="2"/>
        <v>4 B</v>
      </c>
      <c r="E21" s="18">
        <v>250</v>
      </c>
      <c r="F21" s="84">
        <v>8.2638888888888883E-3</v>
      </c>
      <c r="G21" s="23">
        <f t="shared" si="3"/>
        <v>4.1319444444444442E-3</v>
      </c>
      <c r="H21" s="65">
        <f t="shared" si="4"/>
        <v>250</v>
      </c>
    </row>
    <row r="22" spans="1:8" ht="15" customHeight="1" x14ac:dyDescent="0.25">
      <c r="A22" s="61">
        <f t="shared" si="5"/>
        <v>19</v>
      </c>
      <c r="B22" s="38" t="str">
        <f t="shared" si="0"/>
        <v>ICHER</v>
      </c>
      <c r="C22" s="71" t="str">
        <f t="shared" si="1"/>
        <v>Mathis</v>
      </c>
      <c r="D22" s="28" t="str">
        <f t="shared" si="2"/>
        <v>4 A</v>
      </c>
      <c r="E22" s="18">
        <v>214</v>
      </c>
      <c r="F22" s="84">
        <v>8.3449074074074085E-3</v>
      </c>
      <c r="G22" s="23">
        <f t="shared" si="3"/>
        <v>4.1724537037037043E-3</v>
      </c>
      <c r="H22" s="65">
        <f t="shared" si="4"/>
        <v>214</v>
      </c>
    </row>
    <row r="23" spans="1:8" ht="15" customHeight="1" x14ac:dyDescent="0.25">
      <c r="A23" s="61">
        <f t="shared" si="5"/>
        <v>20</v>
      </c>
      <c r="B23" s="38" t="str">
        <f t="shared" si="0"/>
        <v>JOSON</v>
      </c>
      <c r="C23" s="71" t="str">
        <f t="shared" si="1"/>
        <v>Mahé</v>
      </c>
      <c r="D23" s="28" t="str">
        <f t="shared" si="2"/>
        <v>4 E</v>
      </c>
      <c r="E23" s="18">
        <v>305</v>
      </c>
      <c r="F23" s="84">
        <v>8.3796296296296292E-3</v>
      </c>
      <c r="G23" s="23">
        <f t="shared" si="3"/>
        <v>4.1898148148148146E-3</v>
      </c>
      <c r="H23" s="65">
        <f t="shared" si="4"/>
        <v>305</v>
      </c>
    </row>
    <row r="24" spans="1:8" ht="15" customHeight="1" x14ac:dyDescent="0.25">
      <c r="A24" s="61">
        <f t="shared" si="5"/>
        <v>21</v>
      </c>
      <c r="B24" s="38" t="str">
        <f t="shared" si="0"/>
        <v>PILLOD-GAILLOT</v>
      </c>
      <c r="C24" s="71" t="str">
        <f t="shared" si="1"/>
        <v>Noé</v>
      </c>
      <c r="D24" s="28" t="str">
        <f t="shared" si="2"/>
        <v>4 B</v>
      </c>
      <c r="E24" s="18">
        <v>246</v>
      </c>
      <c r="F24" s="84">
        <v>8.4259259259259253E-3</v>
      </c>
      <c r="G24" s="23">
        <f t="shared" si="3"/>
        <v>4.2129629629629626E-3</v>
      </c>
      <c r="H24" s="65">
        <f t="shared" si="4"/>
        <v>246</v>
      </c>
    </row>
    <row r="25" spans="1:8" ht="15" customHeight="1" x14ac:dyDescent="0.25">
      <c r="A25" s="61">
        <f t="shared" si="5"/>
        <v>22</v>
      </c>
      <c r="B25" s="38" t="str">
        <f t="shared" si="0"/>
        <v>AIT ALLA</v>
      </c>
      <c r="C25" s="71" t="str">
        <f t="shared" si="1"/>
        <v>Mohamed</v>
      </c>
      <c r="D25" s="28" t="str">
        <f t="shared" si="2"/>
        <v>4 A</v>
      </c>
      <c r="E25" s="18">
        <v>201</v>
      </c>
      <c r="F25" s="84">
        <v>8.4722222222222213E-3</v>
      </c>
      <c r="G25" s="23">
        <f t="shared" si="3"/>
        <v>4.2361111111111106E-3</v>
      </c>
      <c r="H25" s="65">
        <f t="shared" si="4"/>
        <v>201</v>
      </c>
    </row>
    <row r="26" spans="1:8" ht="15" customHeight="1" x14ac:dyDescent="0.25">
      <c r="A26" s="61">
        <f t="shared" si="5"/>
        <v>23</v>
      </c>
      <c r="B26" s="38" t="str">
        <f t="shared" si="0"/>
        <v>APTEL</v>
      </c>
      <c r="C26" s="71" t="str">
        <f t="shared" si="1"/>
        <v>Malick Eric Georges</v>
      </c>
      <c r="D26" s="28" t="str">
        <f t="shared" si="2"/>
        <v>4 B</v>
      </c>
      <c r="E26" s="18">
        <v>227</v>
      </c>
      <c r="F26" s="84">
        <v>8.518518518518519E-3</v>
      </c>
      <c r="G26" s="23">
        <f t="shared" si="3"/>
        <v>4.2592592592592595E-3</v>
      </c>
      <c r="H26" s="65">
        <f t="shared" si="4"/>
        <v>227</v>
      </c>
    </row>
    <row r="27" spans="1:8" ht="15" customHeight="1" x14ac:dyDescent="0.25">
      <c r="A27" s="61">
        <f t="shared" si="5"/>
        <v>24</v>
      </c>
      <c r="B27" s="38" t="str">
        <f t="shared" si="0"/>
        <v>GARZANDAT</v>
      </c>
      <c r="C27" s="71" t="str">
        <f t="shared" si="1"/>
        <v>Mayeul</v>
      </c>
      <c r="D27" s="28" t="str">
        <f t="shared" si="2"/>
        <v>4 C</v>
      </c>
      <c r="E27" s="18">
        <v>264</v>
      </c>
      <c r="F27" s="84">
        <v>8.564814814814815E-3</v>
      </c>
      <c r="G27" s="23">
        <f t="shared" si="3"/>
        <v>4.2824074074074075E-3</v>
      </c>
      <c r="H27" s="65">
        <f t="shared" si="4"/>
        <v>264</v>
      </c>
    </row>
    <row r="28" spans="1:8" ht="15" customHeight="1" x14ac:dyDescent="0.25">
      <c r="A28" s="61">
        <f t="shared" si="5"/>
        <v>25</v>
      </c>
      <c r="B28" s="38" t="str">
        <f t="shared" si="0"/>
        <v>MICHEL</v>
      </c>
      <c r="C28" s="71" t="str">
        <f t="shared" si="1"/>
        <v>Ethan</v>
      </c>
      <c r="D28" s="28" t="str">
        <f t="shared" si="2"/>
        <v>4 C</v>
      </c>
      <c r="E28" s="18">
        <v>273</v>
      </c>
      <c r="F28" s="84">
        <v>8.6342592592592599E-3</v>
      </c>
      <c r="G28" s="23">
        <f t="shared" si="3"/>
        <v>4.31712962962963E-3</v>
      </c>
      <c r="H28" s="65">
        <f t="shared" si="4"/>
        <v>273</v>
      </c>
    </row>
    <row r="29" spans="1:8" ht="15" customHeight="1" x14ac:dyDescent="0.25">
      <c r="A29" s="61">
        <f t="shared" si="5"/>
        <v>26</v>
      </c>
      <c r="B29" s="38" t="str">
        <f t="shared" si="0"/>
        <v>PHAM</v>
      </c>
      <c r="C29" s="71" t="str">
        <f t="shared" si="1"/>
        <v>Gia Hy</v>
      </c>
      <c r="D29" s="28" t="str">
        <f t="shared" si="2"/>
        <v>4 B</v>
      </c>
      <c r="E29" s="18">
        <v>245</v>
      </c>
      <c r="F29" s="84">
        <v>8.6574074074074071E-3</v>
      </c>
      <c r="G29" s="23">
        <f t="shared" si="3"/>
        <v>4.3287037037037035E-3</v>
      </c>
      <c r="H29" s="65">
        <f t="shared" si="4"/>
        <v>245</v>
      </c>
    </row>
    <row r="30" spans="1:8" ht="15" customHeight="1" x14ac:dyDescent="0.25">
      <c r="A30" s="61">
        <f t="shared" si="5"/>
        <v>27</v>
      </c>
      <c r="B30" s="38" t="str">
        <f t="shared" si="0"/>
        <v>LIAIGRE AUBERT</v>
      </c>
      <c r="C30" s="71" t="str">
        <f t="shared" si="1"/>
        <v>Auguste</v>
      </c>
      <c r="D30" s="28" t="str">
        <f t="shared" si="2"/>
        <v>4 B</v>
      </c>
      <c r="E30" s="18">
        <v>241</v>
      </c>
      <c r="F30" s="84">
        <v>8.6921296296296312E-3</v>
      </c>
      <c r="G30" s="23">
        <f t="shared" si="3"/>
        <v>4.3460648148148156E-3</v>
      </c>
      <c r="H30" s="65">
        <f t="shared" si="4"/>
        <v>241</v>
      </c>
    </row>
    <row r="31" spans="1:8" ht="15" customHeight="1" x14ac:dyDescent="0.25">
      <c r="A31" s="61">
        <f t="shared" si="5"/>
        <v>28</v>
      </c>
      <c r="B31" s="38" t="str">
        <f t="shared" si="0"/>
        <v>MATHIEU</v>
      </c>
      <c r="C31" s="71" t="str">
        <f t="shared" si="1"/>
        <v>Lucas</v>
      </c>
      <c r="D31" s="28" t="str">
        <f t="shared" si="2"/>
        <v>4 A</v>
      </c>
      <c r="E31" s="18">
        <v>217</v>
      </c>
      <c r="F31" s="84">
        <v>8.7847222222222233E-3</v>
      </c>
      <c r="G31" s="23">
        <f t="shared" si="3"/>
        <v>4.3923611111111116E-3</v>
      </c>
      <c r="H31" s="65">
        <f t="shared" si="4"/>
        <v>217</v>
      </c>
    </row>
    <row r="32" spans="1:8" ht="15" customHeight="1" x14ac:dyDescent="0.25">
      <c r="A32" s="61">
        <f t="shared" si="5"/>
        <v>29</v>
      </c>
      <c r="B32" s="38" t="str">
        <f t="shared" si="0"/>
        <v>GILBERT</v>
      </c>
      <c r="C32" s="71" t="str">
        <f t="shared" si="1"/>
        <v>Lucas</v>
      </c>
      <c r="D32" s="28" t="str">
        <f t="shared" si="2"/>
        <v>4 B</v>
      </c>
      <c r="E32" s="18">
        <v>237</v>
      </c>
      <c r="F32" s="84">
        <v>8.819444444444444E-3</v>
      </c>
      <c r="G32" s="23">
        <f t="shared" si="3"/>
        <v>4.409722222222222E-3</v>
      </c>
      <c r="H32" s="65">
        <f t="shared" si="4"/>
        <v>237</v>
      </c>
    </row>
    <row r="33" spans="1:8" ht="15" customHeight="1" x14ac:dyDescent="0.25">
      <c r="A33" s="61">
        <f t="shared" si="5"/>
        <v>30</v>
      </c>
      <c r="B33" s="38" t="str">
        <f t="shared" si="0"/>
        <v>BAUVILLE</v>
      </c>
      <c r="C33" s="71" t="str">
        <f t="shared" si="1"/>
        <v>Louis</v>
      </c>
      <c r="D33" s="28" t="str">
        <f t="shared" si="2"/>
        <v>4 C</v>
      </c>
      <c r="E33" s="18">
        <v>253</v>
      </c>
      <c r="F33" s="84">
        <v>8.8541666666666664E-3</v>
      </c>
      <c r="G33" s="23">
        <f t="shared" si="3"/>
        <v>4.4270833333333332E-3</v>
      </c>
      <c r="H33" s="65">
        <f t="shared" si="4"/>
        <v>253</v>
      </c>
    </row>
    <row r="34" spans="1:8" ht="15" customHeight="1" x14ac:dyDescent="0.25">
      <c r="A34" s="61">
        <f t="shared" si="5"/>
        <v>31</v>
      </c>
      <c r="B34" s="38" t="str">
        <f t="shared" si="0"/>
        <v>JEANGEORGES</v>
      </c>
      <c r="C34" s="71" t="str">
        <f t="shared" si="1"/>
        <v>Nael</v>
      </c>
      <c r="D34" s="28" t="str">
        <f t="shared" si="2"/>
        <v>4 C</v>
      </c>
      <c r="E34" s="18">
        <v>267</v>
      </c>
      <c r="F34" s="84">
        <v>8.9120370370370378E-3</v>
      </c>
      <c r="G34" s="23">
        <f t="shared" si="3"/>
        <v>4.4560185185185189E-3</v>
      </c>
      <c r="H34" s="65">
        <f t="shared" si="4"/>
        <v>267</v>
      </c>
    </row>
    <row r="35" spans="1:8" ht="15" customHeight="1" x14ac:dyDescent="0.25">
      <c r="A35" s="61">
        <f t="shared" si="5"/>
        <v>32</v>
      </c>
      <c r="B35" s="38" t="str">
        <f t="shared" si="0"/>
        <v>MOREAU</v>
      </c>
      <c r="C35" s="71" t="str">
        <f t="shared" si="1"/>
        <v>Ivan</v>
      </c>
      <c r="D35" s="28" t="str">
        <f t="shared" si="2"/>
        <v>4 B</v>
      </c>
      <c r="E35" s="18">
        <v>243</v>
      </c>
      <c r="F35" s="84">
        <v>8.9814814814814809E-3</v>
      </c>
      <c r="G35" s="23">
        <f t="shared" si="3"/>
        <v>4.4907407407407405E-3</v>
      </c>
      <c r="H35" s="65">
        <f t="shared" si="4"/>
        <v>243</v>
      </c>
    </row>
    <row r="36" spans="1:8" ht="15" customHeight="1" x14ac:dyDescent="0.25">
      <c r="A36" s="61">
        <f t="shared" si="5"/>
        <v>33</v>
      </c>
      <c r="B36" s="38" t="str">
        <f t="shared" ref="B36:B67" si="6">VLOOKUP(E36,Dossard,2)</f>
        <v>BOITARD</v>
      </c>
      <c r="C36" s="71" t="str">
        <f t="shared" ref="C36:C67" si="7">VLOOKUP(E36,Dossard,3)</f>
        <v>Aaron</v>
      </c>
      <c r="D36" s="28" t="str">
        <f t="shared" ref="D36:D67" si="8">VLOOKUP(E36,Dossard,5)</f>
        <v>4 A</v>
      </c>
      <c r="E36" s="18">
        <v>205</v>
      </c>
      <c r="F36" s="84">
        <v>9.1087962962962971E-3</v>
      </c>
      <c r="G36" s="23">
        <f t="shared" ref="G36:G67" si="9">IF(F36="","",F36/VLOOKUP(E36,Dossard,6))</f>
        <v>4.5543981481481486E-3</v>
      </c>
      <c r="H36" s="65">
        <f t="shared" ref="H36:H67" si="10">IF(E36="","",IF(OR(E36&gt;dernier,E36&lt;premier),"inconnu",IF(VLOOKUP(E36,edition,7)=6,E36,"Erreur Course")))</f>
        <v>205</v>
      </c>
    </row>
    <row r="37" spans="1:8" ht="15" customHeight="1" x14ac:dyDescent="0.25">
      <c r="A37" s="61">
        <f t="shared" ref="A37:A68" si="11">IF(OR(H37="inconnu",H37="déjà saisi",IF(F37="","FAUX",F37=F36)),A36,A36+1)</f>
        <v>34</v>
      </c>
      <c r="B37" s="38" t="str">
        <f t="shared" si="6"/>
        <v>FRANÇOIS</v>
      </c>
      <c r="C37" s="71" t="str">
        <f t="shared" si="7"/>
        <v>Charly</v>
      </c>
      <c r="D37" s="28" t="str">
        <f t="shared" si="8"/>
        <v>4 D</v>
      </c>
      <c r="E37" s="18">
        <v>282</v>
      </c>
      <c r="F37" s="84">
        <v>9.1319444444444443E-3</v>
      </c>
      <c r="G37" s="23">
        <f t="shared" si="9"/>
        <v>4.5659722222222221E-3</v>
      </c>
      <c r="H37" s="65">
        <f t="shared" si="10"/>
        <v>282</v>
      </c>
    </row>
    <row r="38" spans="1:8" ht="15" customHeight="1" x14ac:dyDescent="0.25">
      <c r="A38" s="61">
        <f t="shared" si="11"/>
        <v>35</v>
      </c>
      <c r="B38" s="38" t="str">
        <f t="shared" si="6"/>
        <v>SOW</v>
      </c>
      <c r="C38" s="71" t="str">
        <f t="shared" si="7"/>
        <v>Moussa</v>
      </c>
      <c r="D38" s="28" t="str">
        <f t="shared" si="8"/>
        <v>4 D</v>
      </c>
      <c r="E38" s="18">
        <v>298</v>
      </c>
      <c r="F38" s="84">
        <v>9.2013888888888892E-3</v>
      </c>
      <c r="G38" s="23">
        <f t="shared" si="9"/>
        <v>4.6006944444444446E-3</v>
      </c>
      <c r="H38" s="65">
        <f t="shared" si="10"/>
        <v>298</v>
      </c>
    </row>
    <row r="39" spans="1:8" ht="15" customHeight="1" x14ac:dyDescent="0.25">
      <c r="A39" s="61">
        <f t="shared" si="11"/>
        <v>36</v>
      </c>
      <c r="B39" s="38" t="str">
        <f t="shared" si="6"/>
        <v>OLRY</v>
      </c>
      <c r="C39" s="71" t="str">
        <f t="shared" si="7"/>
        <v>Erwan</v>
      </c>
      <c r="D39" s="28" t="str">
        <f t="shared" si="8"/>
        <v>4 D</v>
      </c>
      <c r="E39" s="18">
        <v>292</v>
      </c>
      <c r="F39" s="84">
        <v>9.4560185185185181E-3</v>
      </c>
      <c r="G39" s="23">
        <f t="shared" si="9"/>
        <v>4.7280092592592591E-3</v>
      </c>
      <c r="H39" s="65">
        <f t="shared" si="10"/>
        <v>292</v>
      </c>
    </row>
    <row r="40" spans="1:8" ht="15" customHeight="1" x14ac:dyDescent="0.25">
      <c r="A40" s="61">
        <f t="shared" si="11"/>
        <v>37</v>
      </c>
      <c r="B40" s="38" t="str">
        <f t="shared" si="6"/>
        <v>PEROT VINEL</v>
      </c>
      <c r="C40" s="71" t="str">
        <f t="shared" si="7"/>
        <v>Paul</v>
      </c>
      <c r="D40" s="28" t="str">
        <f t="shared" si="8"/>
        <v>4 D</v>
      </c>
      <c r="E40" s="18">
        <v>293</v>
      </c>
      <c r="F40" s="84">
        <v>9.8726851851851857E-3</v>
      </c>
      <c r="G40" s="23">
        <f t="shared" si="9"/>
        <v>4.9363425925925929E-3</v>
      </c>
      <c r="H40" s="65">
        <f t="shared" si="10"/>
        <v>293</v>
      </c>
    </row>
    <row r="41" spans="1:8" ht="15" customHeight="1" x14ac:dyDescent="0.25">
      <c r="A41" s="61">
        <f t="shared" si="11"/>
        <v>38</v>
      </c>
      <c r="B41" s="38" t="str">
        <f t="shared" si="6"/>
        <v>BALLAND</v>
      </c>
      <c r="C41" s="71" t="str">
        <f t="shared" si="7"/>
        <v>Thiago</v>
      </c>
      <c r="D41" s="28" t="str">
        <f t="shared" si="8"/>
        <v>4 A</v>
      </c>
      <c r="E41" s="18">
        <v>202</v>
      </c>
      <c r="F41" s="84">
        <v>1.0358796296296295E-2</v>
      </c>
      <c r="G41" s="23">
        <f t="shared" si="9"/>
        <v>5.1793981481481474E-3</v>
      </c>
      <c r="H41" s="65">
        <f t="shared" si="10"/>
        <v>202</v>
      </c>
    </row>
    <row r="42" spans="1:8" ht="15" customHeight="1" x14ac:dyDescent="0.25">
      <c r="A42" s="61">
        <f t="shared" si="11"/>
        <v>39</v>
      </c>
      <c r="B42" s="38" t="str">
        <f t="shared" si="6"/>
        <v>GALMICHE</v>
      </c>
      <c r="C42" s="71" t="str">
        <f t="shared" si="7"/>
        <v>Lilian</v>
      </c>
      <c r="D42" s="28" t="str">
        <f t="shared" si="8"/>
        <v>4 A</v>
      </c>
      <c r="E42" s="18">
        <v>211</v>
      </c>
      <c r="F42" s="84">
        <v>1.0462962962962964E-2</v>
      </c>
      <c r="G42" s="23">
        <f t="shared" si="9"/>
        <v>5.2314814814814819E-3</v>
      </c>
      <c r="H42" s="65">
        <f t="shared" si="10"/>
        <v>211</v>
      </c>
    </row>
    <row r="43" spans="1:8" ht="15" customHeight="1" x14ac:dyDescent="0.25">
      <c r="A43" s="61">
        <f t="shared" si="11"/>
        <v>40</v>
      </c>
      <c r="B43" s="38" t="str">
        <f t="shared" si="6"/>
        <v>GOMES</v>
      </c>
      <c r="C43" s="71" t="str">
        <f t="shared" si="7"/>
        <v>Noah</v>
      </c>
      <c r="D43" s="28" t="str">
        <f t="shared" si="8"/>
        <v>4 E</v>
      </c>
      <c r="E43" s="18">
        <v>304</v>
      </c>
      <c r="F43" s="84">
        <v>1.0543981481481481E-2</v>
      </c>
      <c r="G43" s="23">
        <f t="shared" si="9"/>
        <v>5.2719907407407403E-3</v>
      </c>
      <c r="H43" s="65">
        <f t="shared" si="10"/>
        <v>304</v>
      </c>
    </row>
    <row r="44" spans="1:8" ht="15" customHeight="1" x14ac:dyDescent="0.25">
      <c r="A44" s="61">
        <f t="shared" si="11"/>
        <v>41</v>
      </c>
      <c r="B44" s="38" t="str">
        <f t="shared" si="6"/>
        <v>HASSEN</v>
      </c>
      <c r="C44" s="71" t="str">
        <f t="shared" si="7"/>
        <v>Nessim</v>
      </c>
      <c r="D44" s="28" t="str">
        <f t="shared" si="8"/>
        <v>4 D</v>
      </c>
      <c r="E44" s="18">
        <v>284</v>
      </c>
      <c r="F44" s="84">
        <v>1.0601851851851854E-2</v>
      </c>
      <c r="G44" s="23">
        <f t="shared" si="9"/>
        <v>5.3009259259259268E-3</v>
      </c>
      <c r="H44" s="65">
        <f t="shared" si="10"/>
        <v>284</v>
      </c>
    </row>
    <row r="45" spans="1:8" ht="15" customHeight="1" x14ac:dyDescent="0.25">
      <c r="A45" s="61">
        <f t="shared" si="11"/>
        <v>42</v>
      </c>
      <c r="B45" s="38" t="str">
        <f t="shared" si="6"/>
        <v>BEN ELALLID</v>
      </c>
      <c r="C45" s="71" t="str">
        <f t="shared" si="7"/>
        <v>Lhoussaine</v>
      </c>
      <c r="D45" s="28" t="str">
        <f t="shared" si="8"/>
        <v>4 D</v>
      </c>
      <c r="E45" s="18">
        <v>279</v>
      </c>
      <c r="F45" s="84">
        <v>1.0694444444444444E-2</v>
      </c>
      <c r="G45" s="23">
        <f t="shared" si="9"/>
        <v>5.347222222222222E-3</v>
      </c>
      <c r="H45" s="65">
        <f t="shared" si="10"/>
        <v>279</v>
      </c>
    </row>
    <row r="46" spans="1:8" ht="15" customHeight="1" x14ac:dyDescent="0.25">
      <c r="A46" s="61">
        <f t="shared" si="11"/>
        <v>43</v>
      </c>
      <c r="B46" s="38" t="str">
        <f t="shared" si="6"/>
        <v>LAMZEL</v>
      </c>
      <c r="C46" s="71" t="str">
        <f t="shared" si="7"/>
        <v>Wahib</v>
      </c>
      <c r="D46" s="28" t="str">
        <f t="shared" si="8"/>
        <v>4 E</v>
      </c>
      <c r="E46" s="18">
        <v>307</v>
      </c>
      <c r="F46" s="84">
        <v>1.1643518518518518E-2</v>
      </c>
      <c r="G46" s="23">
        <f t="shared" si="9"/>
        <v>5.8217592592592592E-3</v>
      </c>
      <c r="H46" s="65">
        <f t="shared" si="10"/>
        <v>307</v>
      </c>
    </row>
    <row r="47" spans="1:8" ht="15" customHeight="1" x14ac:dyDescent="0.25">
      <c r="A47" s="61">
        <f t="shared" si="11"/>
        <v>44</v>
      </c>
      <c r="B47" s="38" t="str">
        <f t="shared" si="6"/>
        <v>HEBERT</v>
      </c>
      <c r="C47" s="71" t="str">
        <f t="shared" si="7"/>
        <v>Nohlan</v>
      </c>
      <c r="D47" s="28" t="str">
        <f t="shared" si="8"/>
        <v>4 A</v>
      </c>
      <c r="E47" s="18">
        <v>213</v>
      </c>
      <c r="F47" s="84">
        <v>1.4212962962962962E-2</v>
      </c>
      <c r="G47" s="23">
        <f t="shared" si="9"/>
        <v>7.106481481481481E-3</v>
      </c>
      <c r="H47" s="65">
        <f t="shared" si="10"/>
        <v>213</v>
      </c>
    </row>
    <row r="48" spans="1:8" ht="15" customHeight="1" x14ac:dyDescent="0.25">
      <c r="A48" s="61">
        <f t="shared" si="11"/>
        <v>45</v>
      </c>
      <c r="B48" s="38" t="str">
        <f t="shared" si="6"/>
        <v>POTIER</v>
      </c>
      <c r="C48" s="71" t="str">
        <f t="shared" si="7"/>
        <v>Antoine</v>
      </c>
      <c r="D48" s="28" t="str">
        <f t="shared" si="8"/>
        <v>4 D</v>
      </c>
      <c r="E48" s="18">
        <v>294</v>
      </c>
      <c r="F48" s="84">
        <v>1.4247685185185184E-2</v>
      </c>
      <c r="G48" s="23">
        <f t="shared" si="9"/>
        <v>7.1238425925925922E-3</v>
      </c>
      <c r="H48" s="65">
        <f t="shared" si="10"/>
        <v>294</v>
      </c>
    </row>
    <row r="49" spans="1:8" ht="15" customHeight="1" x14ac:dyDescent="0.25">
      <c r="A49" s="61">
        <f t="shared" si="11"/>
        <v>46</v>
      </c>
      <c r="B49" s="38" t="str">
        <f t="shared" si="6"/>
        <v>RUER</v>
      </c>
      <c r="C49" s="71" t="str">
        <f t="shared" si="7"/>
        <v>Dylan</v>
      </c>
      <c r="D49" s="28" t="str">
        <f t="shared" si="8"/>
        <v>4 C</v>
      </c>
      <c r="E49" s="18">
        <v>274</v>
      </c>
      <c r="F49" s="84">
        <v>1.4328703703703703E-2</v>
      </c>
      <c r="G49" s="23">
        <f t="shared" si="9"/>
        <v>7.1643518518518514E-3</v>
      </c>
      <c r="H49" s="65">
        <f t="shared" si="10"/>
        <v>274</v>
      </c>
    </row>
    <row r="50" spans="1:8" ht="15" customHeight="1" x14ac:dyDescent="0.25">
      <c r="A50" s="61">
        <f t="shared" si="11"/>
        <v>47</v>
      </c>
      <c r="B50" s="38" t="str">
        <f t="shared" si="6"/>
        <v>CLAUDE</v>
      </c>
      <c r="C50" s="71" t="str">
        <f t="shared" si="7"/>
        <v>Léo</v>
      </c>
      <c r="D50" s="28" t="str">
        <f t="shared" si="8"/>
        <v>4 C</v>
      </c>
      <c r="E50" s="18">
        <v>259</v>
      </c>
      <c r="F50" s="84">
        <v>1.5243055555555557E-2</v>
      </c>
      <c r="G50" s="23">
        <f t="shared" si="9"/>
        <v>7.6215277777777783E-3</v>
      </c>
      <c r="H50" s="65">
        <f t="shared" si="10"/>
        <v>259</v>
      </c>
    </row>
    <row r="51" spans="1:8" ht="15" customHeight="1" x14ac:dyDescent="0.25">
      <c r="A51" s="61">
        <f t="shared" si="11"/>
        <v>48</v>
      </c>
      <c r="B51" s="38" t="str">
        <f t="shared" si="6"/>
        <v>NDOJ</v>
      </c>
      <c r="C51" s="71" t="str">
        <f t="shared" si="7"/>
        <v>Ledjon</v>
      </c>
      <c r="D51" s="28" t="str">
        <f t="shared" si="8"/>
        <v>4 D</v>
      </c>
      <c r="E51" s="18">
        <v>291</v>
      </c>
      <c r="F51" s="84">
        <v>1.5300925925925926E-2</v>
      </c>
      <c r="G51" s="23">
        <f t="shared" si="9"/>
        <v>7.6504629629629631E-3</v>
      </c>
      <c r="H51" s="65">
        <f t="shared" si="10"/>
        <v>291</v>
      </c>
    </row>
    <row r="52" spans="1:8" ht="15" customHeight="1" x14ac:dyDescent="0.25">
      <c r="A52" s="61">
        <f t="shared" si="11"/>
        <v>49</v>
      </c>
      <c r="B52" s="38" t="str">
        <f t="shared" si="6"/>
        <v>GERARD</v>
      </c>
      <c r="C52" s="71" t="str">
        <f t="shared" si="7"/>
        <v>Aymerick</v>
      </c>
      <c r="D52" s="28" t="str">
        <f t="shared" si="8"/>
        <v>4 C</v>
      </c>
      <c r="E52" s="18">
        <v>266</v>
      </c>
      <c r="F52" s="84">
        <v>1.5335648148148147E-2</v>
      </c>
      <c r="G52" s="23">
        <f t="shared" si="9"/>
        <v>7.6678240740740734E-3</v>
      </c>
      <c r="H52" s="65">
        <f t="shared" si="10"/>
        <v>266</v>
      </c>
    </row>
    <row r="53" spans="1:8" ht="15" customHeight="1" x14ac:dyDescent="0.25">
      <c r="A53" s="61">
        <f t="shared" si="11"/>
        <v>50</v>
      </c>
      <c r="B53" s="38" t="e">
        <f t="shared" si="6"/>
        <v>#N/A</v>
      </c>
      <c r="C53" s="71" t="e">
        <f t="shared" si="7"/>
        <v>#N/A</v>
      </c>
      <c r="D53" s="28" t="e">
        <f t="shared" si="8"/>
        <v>#N/A</v>
      </c>
      <c r="E53" s="18"/>
      <c r="F53" s="84"/>
      <c r="G53" s="23" t="str">
        <f t="shared" si="9"/>
        <v/>
      </c>
      <c r="H53" s="65" t="str">
        <f t="shared" si="10"/>
        <v/>
      </c>
    </row>
    <row r="54" spans="1:8" ht="15" customHeight="1" x14ac:dyDescent="0.25">
      <c r="A54" s="61">
        <f t="shared" si="11"/>
        <v>51</v>
      </c>
      <c r="B54" s="38" t="e">
        <f t="shared" si="6"/>
        <v>#N/A</v>
      </c>
      <c r="C54" s="71" t="e">
        <f t="shared" si="7"/>
        <v>#N/A</v>
      </c>
      <c r="D54" s="28" t="e">
        <f t="shared" si="8"/>
        <v>#N/A</v>
      </c>
      <c r="E54" s="18"/>
      <c r="F54" s="84"/>
      <c r="G54" s="23" t="str">
        <f t="shared" si="9"/>
        <v/>
      </c>
      <c r="H54" s="65" t="str">
        <f t="shared" si="10"/>
        <v/>
      </c>
    </row>
    <row r="55" spans="1:8" ht="15" customHeight="1" x14ac:dyDescent="0.25">
      <c r="A55" s="61">
        <f t="shared" si="11"/>
        <v>52</v>
      </c>
      <c r="B55" s="38" t="e">
        <f t="shared" si="6"/>
        <v>#N/A</v>
      </c>
      <c r="C55" s="71" t="e">
        <f t="shared" si="7"/>
        <v>#N/A</v>
      </c>
      <c r="D55" s="28" t="e">
        <f t="shared" si="8"/>
        <v>#N/A</v>
      </c>
      <c r="E55" s="18"/>
      <c r="F55" s="84"/>
      <c r="G55" s="23" t="str">
        <f t="shared" si="9"/>
        <v/>
      </c>
      <c r="H55" s="65" t="str">
        <f t="shared" si="10"/>
        <v/>
      </c>
    </row>
    <row r="56" spans="1:8" ht="15" customHeight="1" x14ac:dyDescent="0.25">
      <c r="A56" s="61">
        <f t="shared" si="11"/>
        <v>53</v>
      </c>
      <c r="B56" s="38" t="e">
        <f t="shared" si="6"/>
        <v>#N/A</v>
      </c>
      <c r="C56" s="71" t="e">
        <f t="shared" si="7"/>
        <v>#N/A</v>
      </c>
      <c r="D56" s="28" t="e">
        <f t="shared" si="8"/>
        <v>#N/A</v>
      </c>
      <c r="E56" s="18"/>
      <c r="F56" s="84"/>
      <c r="G56" s="23" t="str">
        <f t="shared" si="9"/>
        <v/>
      </c>
      <c r="H56" s="65" t="str">
        <f t="shared" si="10"/>
        <v/>
      </c>
    </row>
    <row r="57" spans="1:8" ht="15" customHeight="1" x14ac:dyDescent="0.25">
      <c r="A57" s="61">
        <f t="shared" si="11"/>
        <v>54</v>
      </c>
      <c r="B57" s="38" t="e">
        <f t="shared" si="6"/>
        <v>#N/A</v>
      </c>
      <c r="C57" s="71" t="e">
        <f t="shared" si="7"/>
        <v>#N/A</v>
      </c>
      <c r="D57" s="28" t="e">
        <f t="shared" si="8"/>
        <v>#N/A</v>
      </c>
      <c r="E57" s="18"/>
      <c r="F57" s="84"/>
      <c r="G57" s="23" t="str">
        <f t="shared" si="9"/>
        <v/>
      </c>
      <c r="H57" s="65" t="str">
        <f t="shared" si="10"/>
        <v/>
      </c>
    </row>
    <row r="58" spans="1:8" ht="15" customHeight="1" x14ac:dyDescent="0.25">
      <c r="A58" s="61">
        <f t="shared" si="11"/>
        <v>55</v>
      </c>
      <c r="B58" s="38" t="e">
        <f t="shared" si="6"/>
        <v>#N/A</v>
      </c>
      <c r="C58" s="71" t="e">
        <f t="shared" si="7"/>
        <v>#N/A</v>
      </c>
      <c r="D58" s="28" t="e">
        <f t="shared" si="8"/>
        <v>#N/A</v>
      </c>
      <c r="E58" s="18"/>
      <c r="F58" s="84"/>
      <c r="G58" s="23" t="str">
        <f t="shared" si="9"/>
        <v/>
      </c>
      <c r="H58" s="65" t="str">
        <f t="shared" si="10"/>
        <v/>
      </c>
    </row>
    <row r="59" spans="1:8" ht="15" customHeight="1" x14ac:dyDescent="0.25">
      <c r="A59" s="61">
        <f t="shared" si="11"/>
        <v>56</v>
      </c>
      <c r="B59" s="38" t="e">
        <f t="shared" si="6"/>
        <v>#N/A</v>
      </c>
      <c r="C59" s="71" t="e">
        <f t="shared" si="7"/>
        <v>#N/A</v>
      </c>
      <c r="D59" s="28" t="e">
        <f t="shared" si="8"/>
        <v>#N/A</v>
      </c>
      <c r="E59" s="18"/>
      <c r="F59" s="84"/>
      <c r="G59" s="23" t="str">
        <f t="shared" si="9"/>
        <v/>
      </c>
      <c r="H59" s="65" t="str">
        <f t="shared" si="10"/>
        <v/>
      </c>
    </row>
    <row r="60" spans="1:8" ht="15" customHeight="1" x14ac:dyDescent="0.25">
      <c r="A60" s="61">
        <f t="shared" si="11"/>
        <v>57</v>
      </c>
      <c r="B60" s="38" t="e">
        <f t="shared" si="6"/>
        <v>#N/A</v>
      </c>
      <c r="C60" s="71" t="e">
        <f t="shared" si="7"/>
        <v>#N/A</v>
      </c>
      <c r="D60" s="28" t="e">
        <f t="shared" si="8"/>
        <v>#N/A</v>
      </c>
      <c r="E60" s="18"/>
      <c r="F60" s="84"/>
      <c r="G60" s="23" t="str">
        <f t="shared" si="9"/>
        <v/>
      </c>
      <c r="H60" s="65" t="str">
        <f t="shared" si="10"/>
        <v/>
      </c>
    </row>
    <row r="61" spans="1:8" ht="15" customHeight="1" x14ac:dyDescent="0.25">
      <c r="A61" s="61">
        <f t="shared" si="11"/>
        <v>58</v>
      </c>
      <c r="B61" s="38" t="e">
        <f t="shared" si="6"/>
        <v>#N/A</v>
      </c>
      <c r="C61" s="71" t="e">
        <f t="shared" si="7"/>
        <v>#N/A</v>
      </c>
      <c r="D61" s="28" t="e">
        <f t="shared" si="8"/>
        <v>#N/A</v>
      </c>
      <c r="E61" s="86"/>
      <c r="F61" s="84"/>
      <c r="G61" s="23" t="str">
        <f t="shared" si="9"/>
        <v/>
      </c>
      <c r="H61" s="65" t="str">
        <f t="shared" si="10"/>
        <v/>
      </c>
    </row>
    <row r="62" spans="1:8" ht="15" customHeight="1" x14ac:dyDescent="0.25">
      <c r="A62" s="61">
        <f t="shared" si="11"/>
        <v>59</v>
      </c>
      <c r="B62" s="38" t="e">
        <f t="shared" si="6"/>
        <v>#N/A</v>
      </c>
      <c r="C62" s="71" t="e">
        <f t="shared" si="7"/>
        <v>#N/A</v>
      </c>
      <c r="D62" s="28" t="e">
        <f t="shared" si="8"/>
        <v>#N/A</v>
      </c>
      <c r="E62" s="86"/>
      <c r="F62" s="84"/>
      <c r="G62" s="23" t="str">
        <f t="shared" si="9"/>
        <v/>
      </c>
      <c r="H62" s="65" t="str">
        <f t="shared" si="10"/>
        <v/>
      </c>
    </row>
    <row r="63" spans="1:8" ht="15" customHeight="1" x14ac:dyDescent="0.25">
      <c r="A63" s="61">
        <f t="shared" si="11"/>
        <v>60</v>
      </c>
      <c r="B63" s="38" t="e">
        <f t="shared" si="6"/>
        <v>#N/A</v>
      </c>
      <c r="C63" s="71" t="e">
        <f t="shared" si="7"/>
        <v>#N/A</v>
      </c>
      <c r="D63" s="28" t="e">
        <f t="shared" si="8"/>
        <v>#N/A</v>
      </c>
      <c r="E63" s="86"/>
      <c r="F63" s="84"/>
      <c r="G63" s="23" t="str">
        <f t="shared" si="9"/>
        <v/>
      </c>
      <c r="H63" s="65" t="str">
        <f t="shared" si="10"/>
        <v/>
      </c>
    </row>
    <row r="64" spans="1:8" ht="15" customHeight="1" x14ac:dyDescent="0.25">
      <c r="A64" s="61">
        <f t="shared" si="11"/>
        <v>61</v>
      </c>
      <c r="B64" s="38" t="e">
        <f t="shared" si="6"/>
        <v>#N/A</v>
      </c>
      <c r="C64" s="71" t="e">
        <f t="shared" si="7"/>
        <v>#N/A</v>
      </c>
      <c r="D64" s="28" t="e">
        <f t="shared" si="8"/>
        <v>#N/A</v>
      </c>
      <c r="E64" s="86"/>
      <c r="F64" s="84"/>
      <c r="G64" s="23" t="str">
        <f t="shared" si="9"/>
        <v/>
      </c>
      <c r="H64" s="65" t="str">
        <f t="shared" si="10"/>
        <v/>
      </c>
    </row>
    <row r="65" spans="1:8" ht="15" customHeight="1" x14ac:dyDescent="0.25">
      <c r="A65" s="61">
        <f t="shared" si="11"/>
        <v>62</v>
      </c>
      <c r="B65" s="38" t="e">
        <f t="shared" si="6"/>
        <v>#N/A</v>
      </c>
      <c r="C65" s="71" t="e">
        <f t="shared" si="7"/>
        <v>#N/A</v>
      </c>
      <c r="D65" s="28" t="e">
        <f t="shared" si="8"/>
        <v>#N/A</v>
      </c>
      <c r="E65" s="86"/>
      <c r="F65" s="84"/>
      <c r="G65" s="23" t="str">
        <f t="shared" si="9"/>
        <v/>
      </c>
      <c r="H65" s="65" t="str">
        <f t="shared" si="10"/>
        <v/>
      </c>
    </row>
    <row r="66" spans="1:8" ht="15" customHeight="1" x14ac:dyDescent="0.25">
      <c r="A66" s="61">
        <f t="shared" si="11"/>
        <v>63</v>
      </c>
      <c r="B66" s="38" t="e">
        <f t="shared" si="6"/>
        <v>#N/A</v>
      </c>
      <c r="C66" s="71" t="e">
        <f t="shared" si="7"/>
        <v>#N/A</v>
      </c>
      <c r="D66" s="28" t="e">
        <f t="shared" si="8"/>
        <v>#N/A</v>
      </c>
      <c r="E66" s="86"/>
      <c r="F66" s="84"/>
      <c r="G66" s="23" t="str">
        <f t="shared" si="9"/>
        <v/>
      </c>
      <c r="H66" s="65" t="str">
        <f t="shared" si="10"/>
        <v/>
      </c>
    </row>
    <row r="67" spans="1:8" ht="15" customHeight="1" x14ac:dyDescent="0.25">
      <c r="A67" s="61">
        <f t="shared" si="11"/>
        <v>64</v>
      </c>
      <c r="B67" s="38" t="e">
        <f t="shared" si="6"/>
        <v>#N/A</v>
      </c>
      <c r="C67" s="71" t="e">
        <f t="shared" si="7"/>
        <v>#N/A</v>
      </c>
      <c r="D67" s="28" t="e">
        <f t="shared" si="8"/>
        <v>#N/A</v>
      </c>
      <c r="E67" s="86"/>
      <c r="F67" s="84"/>
      <c r="G67" s="23" t="str">
        <f t="shared" si="9"/>
        <v/>
      </c>
      <c r="H67" s="65" t="str">
        <f t="shared" si="10"/>
        <v/>
      </c>
    </row>
    <row r="68" spans="1:8" ht="15" customHeight="1" x14ac:dyDescent="0.25">
      <c r="A68" s="61">
        <f t="shared" si="11"/>
        <v>65</v>
      </c>
      <c r="B68" s="38" t="e">
        <f t="shared" ref="B68:B99" si="12">VLOOKUP(E68,Dossard,2)</f>
        <v>#N/A</v>
      </c>
      <c r="C68" s="71" t="e">
        <f t="shared" ref="C68:C99" si="13">VLOOKUP(E68,Dossard,3)</f>
        <v>#N/A</v>
      </c>
      <c r="D68" s="28" t="e">
        <f t="shared" ref="D68:D99" si="14">VLOOKUP(E68,Dossard,5)</f>
        <v>#N/A</v>
      </c>
      <c r="E68" s="86"/>
      <c r="F68" s="84"/>
      <c r="G68" s="23" t="str">
        <f t="shared" ref="G68:G97" si="15">IF(F68="","",F68/VLOOKUP(E68,Dossard,6))</f>
        <v/>
      </c>
      <c r="H68" s="65" t="str">
        <f t="shared" ref="H68:H104" si="16">IF(E68="","",IF(OR(E68&gt;dernier,E68&lt;premier),"inconnu",IF(VLOOKUP(E68,edition,7)=6,E68,"Erreur Course")))</f>
        <v/>
      </c>
    </row>
    <row r="69" spans="1:8" ht="15" customHeight="1" x14ac:dyDescent="0.25">
      <c r="A69" s="61">
        <f t="shared" ref="A69:A100" si="17">IF(OR(H69="inconnu",H69="déjà saisi",IF(F69="","FAUX",F69=F68)),A68,A68+1)</f>
        <v>66</v>
      </c>
      <c r="B69" s="38" t="e">
        <f t="shared" si="12"/>
        <v>#N/A</v>
      </c>
      <c r="C69" s="71" t="e">
        <f t="shared" si="13"/>
        <v>#N/A</v>
      </c>
      <c r="D69" s="28" t="e">
        <f t="shared" si="14"/>
        <v>#N/A</v>
      </c>
      <c r="E69" s="86"/>
      <c r="F69" s="84"/>
      <c r="G69" s="23" t="str">
        <f t="shared" si="15"/>
        <v/>
      </c>
      <c r="H69" s="65" t="str">
        <f t="shared" si="16"/>
        <v/>
      </c>
    </row>
    <row r="70" spans="1:8" ht="15" customHeight="1" x14ac:dyDescent="0.25">
      <c r="A70" s="61">
        <f t="shared" si="17"/>
        <v>67</v>
      </c>
      <c r="B70" s="38" t="e">
        <f t="shared" si="12"/>
        <v>#N/A</v>
      </c>
      <c r="C70" s="71" t="e">
        <f t="shared" si="13"/>
        <v>#N/A</v>
      </c>
      <c r="D70" s="28" t="e">
        <f t="shared" si="14"/>
        <v>#N/A</v>
      </c>
      <c r="E70" s="86"/>
      <c r="F70" s="84"/>
      <c r="G70" s="23" t="str">
        <f t="shared" si="15"/>
        <v/>
      </c>
      <c r="H70" s="65" t="str">
        <f t="shared" si="16"/>
        <v/>
      </c>
    </row>
    <row r="71" spans="1:8" ht="15" customHeight="1" x14ac:dyDescent="0.25">
      <c r="A71" s="61">
        <f t="shared" si="17"/>
        <v>68</v>
      </c>
      <c r="B71" s="38" t="e">
        <f t="shared" si="12"/>
        <v>#N/A</v>
      </c>
      <c r="C71" s="71" t="e">
        <f t="shared" si="13"/>
        <v>#N/A</v>
      </c>
      <c r="D71" s="28" t="e">
        <f t="shared" si="14"/>
        <v>#N/A</v>
      </c>
      <c r="E71" s="86"/>
      <c r="F71" s="84"/>
      <c r="G71" s="23" t="str">
        <f t="shared" si="15"/>
        <v/>
      </c>
      <c r="H71" s="65" t="str">
        <f t="shared" si="16"/>
        <v/>
      </c>
    </row>
    <row r="72" spans="1:8" ht="15" customHeight="1" x14ac:dyDescent="0.25">
      <c r="A72" s="61">
        <f t="shared" si="17"/>
        <v>69</v>
      </c>
      <c r="B72" s="38" t="e">
        <f t="shared" si="12"/>
        <v>#N/A</v>
      </c>
      <c r="C72" s="71" t="e">
        <f t="shared" si="13"/>
        <v>#N/A</v>
      </c>
      <c r="D72" s="28" t="e">
        <f t="shared" si="14"/>
        <v>#N/A</v>
      </c>
      <c r="E72" s="86"/>
      <c r="F72" s="84"/>
      <c r="G72" s="23" t="str">
        <f t="shared" si="15"/>
        <v/>
      </c>
      <c r="H72" s="65" t="str">
        <f t="shared" si="16"/>
        <v/>
      </c>
    </row>
    <row r="73" spans="1:8" ht="15" customHeight="1" x14ac:dyDescent="0.25">
      <c r="A73" s="61">
        <f t="shared" si="17"/>
        <v>70</v>
      </c>
      <c r="B73" s="38" t="e">
        <f t="shared" si="12"/>
        <v>#N/A</v>
      </c>
      <c r="C73" s="71" t="e">
        <f t="shared" si="13"/>
        <v>#N/A</v>
      </c>
      <c r="D73" s="28" t="e">
        <f t="shared" si="14"/>
        <v>#N/A</v>
      </c>
      <c r="E73" s="86"/>
      <c r="F73" s="84"/>
      <c r="G73" s="23" t="str">
        <f t="shared" si="15"/>
        <v/>
      </c>
      <c r="H73" s="65" t="str">
        <f t="shared" si="16"/>
        <v/>
      </c>
    </row>
    <row r="74" spans="1:8" ht="15" customHeight="1" x14ac:dyDescent="0.25">
      <c r="A74" s="61">
        <f t="shared" si="17"/>
        <v>71</v>
      </c>
      <c r="B74" s="38" t="e">
        <f t="shared" si="12"/>
        <v>#N/A</v>
      </c>
      <c r="C74" s="71" t="e">
        <f t="shared" si="13"/>
        <v>#N/A</v>
      </c>
      <c r="D74" s="28" t="e">
        <f t="shared" si="14"/>
        <v>#N/A</v>
      </c>
      <c r="E74" s="86"/>
      <c r="F74" s="84"/>
      <c r="G74" s="23" t="str">
        <f t="shared" si="15"/>
        <v/>
      </c>
      <c r="H74" s="65" t="str">
        <f t="shared" si="16"/>
        <v/>
      </c>
    </row>
    <row r="75" spans="1:8" ht="15" customHeight="1" x14ac:dyDescent="0.25">
      <c r="A75" s="61">
        <f t="shared" si="17"/>
        <v>72</v>
      </c>
      <c r="B75" s="38" t="e">
        <f t="shared" si="12"/>
        <v>#N/A</v>
      </c>
      <c r="C75" s="71" t="e">
        <f t="shared" si="13"/>
        <v>#N/A</v>
      </c>
      <c r="D75" s="28" t="e">
        <f t="shared" si="14"/>
        <v>#N/A</v>
      </c>
      <c r="E75" s="86"/>
      <c r="F75" s="84"/>
      <c r="G75" s="23" t="str">
        <f t="shared" si="15"/>
        <v/>
      </c>
      <c r="H75" s="65" t="str">
        <f t="shared" si="16"/>
        <v/>
      </c>
    </row>
    <row r="76" spans="1:8" ht="15" customHeight="1" x14ac:dyDescent="0.25">
      <c r="A76" s="61">
        <f t="shared" si="17"/>
        <v>73</v>
      </c>
      <c r="B76" s="38" t="e">
        <f t="shared" si="12"/>
        <v>#N/A</v>
      </c>
      <c r="C76" s="71" t="e">
        <f t="shared" si="13"/>
        <v>#N/A</v>
      </c>
      <c r="D76" s="28" t="e">
        <f t="shared" si="14"/>
        <v>#N/A</v>
      </c>
      <c r="E76" s="86"/>
      <c r="F76" s="84"/>
      <c r="G76" s="23" t="str">
        <f t="shared" si="15"/>
        <v/>
      </c>
      <c r="H76" s="65" t="str">
        <f t="shared" si="16"/>
        <v/>
      </c>
    </row>
    <row r="77" spans="1:8" ht="15" customHeight="1" x14ac:dyDescent="0.25">
      <c r="A77" s="61">
        <f t="shared" si="17"/>
        <v>74</v>
      </c>
      <c r="B77" s="38" t="e">
        <f t="shared" si="12"/>
        <v>#N/A</v>
      </c>
      <c r="C77" s="71" t="e">
        <f t="shared" si="13"/>
        <v>#N/A</v>
      </c>
      <c r="D77" s="28" t="e">
        <f t="shared" si="14"/>
        <v>#N/A</v>
      </c>
      <c r="E77" s="86"/>
      <c r="F77" s="84"/>
      <c r="G77" s="23" t="str">
        <f t="shared" si="15"/>
        <v/>
      </c>
      <c r="H77" s="65" t="str">
        <f t="shared" si="16"/>
        <v/>
      </c>
    </row>
    <row r="78" spans="1:8" ht="15" customHeight="1" x14ac:dyDescent="0.25">
      <c r="A78" s="61">
        <f t="shared" si="17"/>
        <v>75</v>
      </c>
      <c r="B78" s="38" t="e">
        <f t="shared" si="12"/>
        <v>#N/A</v>
      </c>
      <c r="C78" s="71" t="e">
        <f t="shared" si="13"/>
        <v>#N/A</v>
      </c>
      <c r="D78" s="28" t="e">
        <f t="shared" si="14"/>
        <v>#N/A</v>
      </c>
      <c r="E78" s="86"/>
      <c r="F78" s="84"/>
      <c r="G78" s="23" t="str">
        <f t="shared" si="15"/>
        <v/>
      </c>
      <c r="H78" s="65" t="str">
        <f t="shared" si="16"/>
        <v/>
      </c>
    </row>
    <row r="79" spans="1:8" ht="15" customHeight="1" x14ac:dyDescent="0.25">
      <c r="A79" s="61">
        <f t="shared" si="17"/>
        <v>76</v>
      </c>
      <c r="B79" s="38" t="e">
        <f t="shared" si="12"/>
        <v>#N/A</v>
      </c>
      <c r="C79" s="71" t="e">
        <f t="shared" si="13"/>
        <v>#N/A</v>
      </c>
      <c r="D79" s="28" t="e">
        <f t="shared" si="14"/>
        <v>#N/A</v>
      </c>
      <c r="E79" s="86"/>
      <c r="F79" s="84"/>
      <c r="G79" s="23" t="str">
        <f t="shared" si="15"/>
        <v/>
      </c>
      <c r="H79" s="65" t="str">
        <f t="shared" si="16"/>
        <v/>
      </c>
    </row>
    <row r="80" spans="1:8" ht="15" customHeight="1" x14ac:dyDescent="0.25">
      <c r="A80" s="61">
        <f t="shared" si="17"/>
        <v>77</v>
      </c>
      <c r="B80" s="38" t="e">
        <f t="shared" si="12"/>
        <v>#N/A</v>
      </c>
      <c r="C80" s="71" t="e">
        <f t="shared" si="13"/>
        <v>#N/A</v>
      </c>
      <c r="D80" s="28" t="e">
        <f t="shared" si="14"/>
        <v>#N/A</v>
      </c>
      <c r="E80" s="86"/>
      <c r="F80" s="84"/>
      <c r="G80" s="23" t="str">
        <f t="shared" si="15"/>
        <v/>
      </c>
      <c r="H80" s="65" t="str">
        <f t="shared" si="16"/>
        <v/>
      </c>
    </row>
    <row r="81" spans="1:8" ht="15" customHeight="1" x14ac:dyDescent="0.25">
      <c r="A81" s="61">
        <f t="shared" si="17"/>
        <v>78</v>
      </c>
      <c r="B81" s="38" t="e">
        <f t="shared" si="12"/>
        <v>#N/A</v>
      </c>
      <c r="C81" s="71" t="e">
        <f t="shared" si="13"/>
        <v>#N/A</v>
      </c>
      <c r="D81" s="28" t="e">
        <f t="shared" si="14"/>
        <v>#N/A</v>
      </c>
      <c r="E81" s="86"/>
      <c r="F81" s="84"/>
      <c r="G81" s="23" t="str">
        <f t="shared" si="15"/>
        <v/>
      </c>
      <c r="H81" s="65" t="str">
        <f t="shared" si="16"/>
        <v/>
      </c>
    </row>
    <row r="82" spans="1:8" ht="15" customHeight="1" x14ac:dyDescent="0.25">
      <c r="A82" s="61">
        <f t="shared" si="17"/>
        <v>79</v>
      </c>
      <c r="B82" s="38" t="e">
        <f t="shared" si="12"/>
        <v>#N/A</v>
      </c>
      <c r="C82" s="71" t="e">
        <f t="shared" si="13"/>
        <v>#N/A</v>
      </c>
      <c r="D82" s="28" t="e">
        <f t="shared" si="14"/>
        <v>#N/A</v>
      </c>
      <c r="E82" s="86"/>
      <c r="F82" s="84"/>
      <c r="G82" s="23" t="str">
        <f t="shared" si="15"/>
        <v/>
      </c>
      <c r="H82" s="65" t="str">
        <f t="shared" si="16"/>
        <v/>
      </c>
    </row>
    <row r="83" spans="1:8" ht="15" customHeight="1" x14ac:dyDescent="0.25">
      <c r="A83" s="61">
        <f t="shared" si="17"/>
        <v>80</v>
      </c>
      <c r="B83" s="38" t="e">
        <f t="shared" si="12"/>
        <v>#N/A</v>
      </c>
      <c r="C83" s="71" t="e">
        <f t="shared" si="13"/>
        <v>#N/A</v>
      </c>
      <c r="D83" s="28" t="e">
        <f t="shared" si="14"/>
        <v>#N/A</v>
      </c>
      <c r="E83" s="86"/>
      <c r="F83" s="84"/>
      <c r="G83" s="23" t="str">
        <f t="shared" si="15"/>
        <v/>
      </c>
      <c r="H83" s="65" t="str">
        <f t="shared" si="16"/>
        <v/>
      </c>
    </row>
    <row r="84" spans="1:8" ht="15" customHeight="1" x14ac:dyDescent="0.25">
      <c r="A84" s="61">
        <f t="shared" si="17"/>
        <v>81</v>
      </c>
      <c r="B84" s="38" t="e">
        <f t="shared" si="12"/>
        <v>#N/A</v>
      </c>
      <c r="C84" s="71" t="e">
        <f t="shared" si="13"/>
        <v>#N/A</v>
      </c>
      <c r="D84" s="28" t="e">
        <f t="shared" si="14"/>
        <v>#N/A</v>
      </c>
      <c r="E84" s="86"/>
      <c r="F84" s="84"/>
      <c r="G84" s="23" t="str">
        <f t="shared" si="15"/>
        <v/>
      </c>
      <c r="H84" s="65" t="str">
        <f t="shared" si="16"/>
        <v/>
      </c>
    </row>
    <row r="85" spans="1:8" ht="15" customHeight="1" x14ac:dyDescent="0.25">
      <c r="A85" s="61">
        <f t="shared" si="17"/>
        <v>82</v>
      </c>
      <c r="B85" s="38" t="e">
        <f t="shared" si="12"/>
        <v>#N/A</v>
      </c>
      <c r="C85" s="71" t="e">
        <f t="shared" si="13"/>
        <v>#N/A</v>
      </c>
      <c r="D85" s="28" t="e">
        <f t="shared" si="14"/>
        <v>#N/A</v>
      </c>
      <c r="E85" s="86"/>
      <c r="F85" s="84"/>
      <c r="G85" s="23" t="str">
        <f t="shared" si="15"/>
        <v/>
      </c>
      <c r="H85" s="65" t="str">
        <f t="shared" si="16"/>
        <v/>
      </c>
    </row>
    <row r="86" spans="1:8" ht="15" customHeight="1" x14ac:dyDescent="0.25">
      <c r="A86" s="61">
        <f t="shared" si="17"/>
        <v>83</v>
      </c>
      <c r="B86" s="38" t="e">
        <f t="shared" si="12"/>
        <v>#N/A</v>
      </c>
      <c r="C86" s="71" t="e">
        <f t="shared" si="13"/>
        <v>#N/A</v>
      </c>
      <c r="D86" s="28" t="e">
        <f t="shared" si="14"/>
        <v>#N/A</v>
      </c>
      <c r="E86" s="86"/>
      <c r="F86" s="84"/>
      <c r="G86" s="23" t="str">
        <f t="shared" si="15"/>
        <v/>
      </c>
      <c r="H86" s="65" t="str">
        <f t="shared" si="16"/>
        <v/>
      </c>
    </row>
    <row r="87" spans="1:8" ht="15" customHeight="1" x14ac:dyDescent="0.25">
      <c r="A87" s="61">
        <f t="shared" si="17"/>
        <v>84</v>
      </c>
      <c r="B87" s="38" t="e">
        <f t="shared" si="12"/>
        <v>#N/A</v>
      </c>
      <c r="C87" s="71" t="e">
        <f t="shared" si="13"/>
        <v>#N/A</v>
      </c>
      <c r="D87" s="28" t="e">
        <f t="shared" si="14"/>
        <v>#N/A</v>
      </c>
      <c r="E87" s="86"/>
      <c r="F87" s="84"/>
      <c r="G87" s="23" t="str">
        <f t="shared" si="15"/>
        <v/>
      </c>
      <c r="H87" s="65" t="str">
        <f t="shared" si="16"/>
        <v/>
      </c>
    </row>
    <row r="88" spans="1:8" ht="15" customHeight="1" x14ac:dyDescent="0.25">
      <c r="A88" s="61">
        <f t="shared" si="17"/>
        <v>85</v>
      </c>
      <c r="B88" s="38" t="e">
        <f t="shared" si="12"/>
        <v>#N/A</v>
      </c>
      <c r="C88" s="71" t="e">
        <f t="shared" si="13"/>
        <v>#N/A</v>
      </c>
      <c r="D88" s="28" t="e">
        <f t="shared" si="14"/>
        <v>#N/A</v>
      </c>
      <c r="E88" s="86"/>
      <c r="F88" s="84"/>
      <c r="G88" s="23" t="str">
        <f t="shared" si="15"/>
        <v/>
      </c>
      <c r="H88" s="65" t="str">
        <f t="shared" si="16"/>
        <v/>
      </c>
    </row>
    <row r="89" spans="1:8" ht="15" customHeight="1" x14ac:dyDescent="0.25">
      <c r="A89" s="61">
        <f t="shared" si="17"/>
        <v>86</v>
      </c>
      <c r="B89" s="38" t="e">
        <f t="shared" si="12"/>
        <v>#N/A</v>
      </c>
      <c r="C89" s="71" t="e">
        <f t="shared" si="13"/>
        <v>#N/A</v>
      </c>
      <c r="D89" s="28" t="e">
        <f t="shared" si="14"/>
        <v>#N/A</v>
      </c>
      <c r="E89" s="86"/>
      <c r="F89" s="84"/>
      <c r="G89" s="23" t="str">
        <f t="shared" si="15"/>
        <v/>
      </c>
      <c r="H89" s="65" t="str">
        <f t="shared" si="16"/>
        <v/>
      </c>
    </row>
    <row r="90" spans="1:8" ht="15" customHeight="1" x14ac:dyDescent="0.25">
      <c r="A90" s="61">
        <f t="shared" si="17"/>
        <v>87</v>
      </c>
      <c r="B90" s="38" t="e">
        <f t="shared" si="12"/>
        <v>#N/A</v>
      </c>
      <c r="C90" s="71" t="e">
        <f t="shared" si="13"/>
        <v>#N/A</v>
      </c>
      <c r="D90" s="28" t="e">
        <f t="shared" si="14"/>
        <v>#N/A</v>
      </c>
      <c r="E90" s="86"/>
      <c r="F90" s="84"/>
      <c r="G90" s="23" t="str">
        <f t="shared" si="15"/>
        <v/>
      </c>
      <c r="H90" s="65" t="str">
        <f t="shared" si="16"/>
        <v/>
      </c>
    </row>
    <row r="91" spans="1:8" ht="15" customHeight="1" x14ac:dyDescent="0.25">
      <c r="A91" s="61">
        <f t="shared" si="17"/>
        <v>88</v>
      </c>
      <c r="B91" s="38" t="e">
        <f t="shared" si="12"/>
        <v>#N/A</v>
      </c>
      <c r="C91" s="71" t="e">
        <f t="shared" si="13"/>
        <v>#N/A</v>
      </c>
      <c r="D91" s="28" t="e">
        <f t="shared" si="14"/>
        <v>#N/A</v>
      </c>
      <c r="E91" s="86"/>
      <c r="F91" s="84"/>
      <c r="G91" s="23" t="str">
        <f t="shared" si="15"/>
        <v/>
      </c>
      <c r="H91" s="65" t="str">
        <f t="shared" si="16"/>
        <v/>
      </c>
    </row>
    <row r="92" spans="1:8" ht="15" customHeight="1" x14ac:dyDescent="0.25">
      <c r="A92" s="61">
        <f t="shared" si="17"/>
        <v>89</v>
      </c>
      <c r="B92" s="38" t="e">
        <f t="shared" si="12"/>
        <v>#N/A</v>
      </c>
      <c r="C92" s="71" t="e">
        <f t="shared" si="13"/>
        <v>#N/A</v>
      </c>
      <c r="D92" s="28" t="e">
        <f t="shared" si="14"/>
        <v>#N/A</v>
      </c>
      <c r="E92" s="86"/>
      <c r="F92" s="84"/>
      <c r="G92" s="23" t="str">
        <f t="shared" si="15"/>
        <v/>
      </c>
      <c r="H92" s="65" t="str">
        <f t="shared" si="16"/>
        <v/>
      </c>
    </row>
    <row r="93" spans="1:8" ht="15" customHeight="1" x14ac:dyDescent="0.25">
      <c r="A93" s="61">
        <f t="shared" si="17"/>
        <v>90</v>
      </c>
      <c r="B93" s="38" t="e">
        <f t="shared" si="12"/>
        <v>#N/A</v>
      </c>
      <c r="C93" s="71" t="e">
        <f t="shared" si="13"/>
        <v>#N/A</v>
      </c>
      <c r="D93" s="28" t="e">
        <f t="shared" si="14"/>
        <v>#N/A</v>
      </c>
      <c r="E93" s="86"/>
      <c r="F93" s="84"/>
      <c r="G93" s="23" t="str">
        <f t="shared" si="15"/>
        <v/>
      </c>
      <c r="H93" s="65" t="str">
        <f t="shared" si="16"/>
        <v/>
      </c>
    </row>
    <row r="94" spans="1:8" ht="15" customHeight="1" x14ac:dyDescent="0.25">
      <c r="A94" s="61">
        <f t="shared" si="17"/>
        <v>91</v>
      </c>
      <c r="B94" s="38" t="e">
        <f t="shared" si="12"/>
        <v>#N/A</v>
      </c>
      <c r="C94" s="71" t="e">
        <f t="shared" si="13"/>
        <v>#N/A</v>
      </c>
      <c r="D94" s="28" t="e">
        <f t="shared" si="14"/>
        <v>#N/A</v>
      </c>
      <c r="E94" s="86"/>
      <c r="F94" s="84"/>
      <c r="G94" s="23" t="str">
        <f t="shared" si="15"/>
        <v/>
      </c>
      <c r="H94" s="65" t="str">
        <f t="shared" si="16"/>
        <v/>
      </c>
    </row>
    <row r="95" spans="1:8" ht="15" customHeight="1" x14ac:dyDescent="0.25">
      <c r="A95" s="61">
        <f t="shared" si="17"/>
        <v>92</v>
      </c>
      <c r="B95" s="38" t="e">
        <f t="shared" si="12"/>
        <v>#N/A</v>
      </c>
      <c r="C95" s="71" t="e">
        <f t="shared" si="13"/>
        <v>#N/A</v>
      </c>
      <c r="D95" s="28" t="e">
        <f t="shared" si="14"/>
        <v>#N/A</v>
      </c>
      <c r="E95" s="86"/>
      <c r="F95" s="84"/>
      <c r="G95" s="23" t="str">
        <f t="shared" si="15"/>
        <v/>
      </c>
      <c r="H95" s="65" t="str">
        <f t="shared" si="16"/>
        <v/>
      </c>
    </row>
    <row r="96" spans="1:8" ht="15" customHeight="1" x14ac:dyDescent="0.25">
      <c r="A96" s="61">
        <f t="shared" si="17"/>
        <v>93</v>
      </c>
      <c r="B96" s="38" t="e">
        <f t="shared" si="12"/>
        <v>#N/A</v>
      </c>
      <c r="C96" s="71" t="e">
        <f t="shared" si="13"/>
        <v>#N/A</v>
      </c>
      <c r="D96" s="28" t="e">
        <f t="shared" si="14"/>
        <v>#N/A</v>
      </c>
      <c r="E96" s="86"/>
      <c r="F96" s="84"/>
      <c r="G96" s="23" t="str">
        <f t="shared" si="15"/>
        <v/>
      </c>
      <c r="H96" s="65" t="str">
        <f t="shared" si="16"/>
        <v/>
      </c>
    </row>
    <row r="97" spans="1:8" ht="15" customHeight="1" x14ac:dyDescent="0.25">
      <c r="A97" s="61">
        <f t="shared" si="17"/>
        <v>94</v>
      </c>
      <c r="B97" s="38" t="e">
        <f t="shared" si="12"/>
        <v>#N/A</v>
      </c>
      <c r="C97" s="71" t="e">
        <f t="shared" si="13"/>
        <v>#N/A</v>
      </c>
      <c r="D97" s="28" t="e">
        <f t="shared" si="14"/>
        <v>#N/A</v>
      </c>
      <c r="E97" s="86"/>
      <c r="F97" s="84"/>
      <c r="G97" s="23" t="str">
        <f t="shared" si="15"/>
        <v/>
      </c>
      <c r="H97" s="65" t="str">
        <f t="shared" si="16"/>
        <v/>
      </c>
    </row>
    <row r="98" spans="1:8" ht="15" customHeight="1" x14ac:dyDescent="0.25">
      <c r="A98" s="61">
        <f t="shared" si="17"/>
        <v>95</v>
      </c>
      <c r="B98" s="38" t="e">
        <f t="shared" si="12"/>
        <v>#N/A</v>
      </c>
      <c r="C98" s="71" t="e">
        <f t="shared" si="13"/>
        <v>#N/A</v>
      </c>
      <c r="D98" s="28" t="e">
        <f t="shared" si="14"/>
        <v>#N/A</v>
      </c>
      <c r="E98" s="86"/>
      <c r="F98" s="84"/>
      <c r="G98" s="23" t="str">
        <f t="shared" ref="G98:G104" si="18">IF(F99="","",IF(F99&gt;=F98,IF(H99=E99,F99/VLOOKUP(E99,Dossard,6),"nc"),"erreur tps"))</f>
        <v/>
      </c>
      <c r="H98" s="65" t="str">
        <f t="shared" si="16"/>
        <v/>
      </c>
    </row>
    <row r="99" spans="1:8" ht="15" customHeight="1" x14ac:dyDescent="0.25">
      <c r="A99" s="61">
        <f t="shared" si="17"/>
        <v>96</v>
      </c>
      <c r="B99" s="38" t="e">
        <f t="shared" si="12"/>
        <v>#N/A</v>
      </c>
      <c r="C99" s="71" t="e">
        <f t="shared" si="13"/>
        <v>#N/A</v>
      </c>
      <c r="D99" s="28" t="e">
        <f t="shared" si="14"/>
        <v>#N/A</v>
      </c>
      <c r="E99" s="86"/>
      <c r="F99" s="84"/>
      <c r="G99" s="23" t="str">
        <f t="shared" si="18"/>
        <v/>
      </c>
      <c r="H99" s="65" t="str">
        <f t="shared" si="16"/>
        <v/>
      </c>
    </row>
    <row r="100" spans="1:8" ht="15" customHeight="1" x14ac:dyDescent="0.25">
      <c r="A100" s="61">
        <f t="shared" si="17"/>
        <v>97</v>
      </c>
      <c r="B100" s="38" t="e">
        <f t="shared" ref="B100:B128" si="19">VLOOKUP(E100,Dossard,2)</f>
        <v>#N/A</v>
      </c>
      <c r="C100" s="71" t="e">
        <f t="shared" ref="C100:C128" si="20">VLOOKUP(E100,Dossard,3)</f>
        <v>#N/A</v>
      </c>
      <c r="D100" s="28" t="e">
        <f t="shared" ref="D100:D128" si="21">VLOOKUP(E100,Dossard,5)</f>
        <v>#N/A</v>
      </c>
      <c r="E100" s="86"/>
      <c r="F100" s="84"/>
      <c r="G100" s="23" t="str">
        <f t="shared" si="18"/>
        <v/>
      </c>
      <c r="H100" s="65" t="str">
        <f t="shared" si="16"/>
        <v/>
      </c>
    </row>
    <row r="101" spans="1:8" ht="15" customHeight="1" x14ac:dyDescent="0.25">
      <c r="A101" s="61">
        <f t="shared" ref="A101:A129" si="22">IF(OR(H101="inconnu",H101="déjà saisi",IF(F101="","FAUX",F101=F100)),A100,A100+1)</f>
        <v>98</v>
      </c>
      <c r="B101" s="38" t="e">
        <f t="shared" si="19"/>
        <v>#N/A</v>
      </c>
      <c r="C101" s="71" t="e">
        <f t="shared" si="20"/>
        <v>#N/A</v>
      </c>
      <c r="D101" s="28" t="e">
        <f t="shared" si="21"/>
        <v>#N/A</v>
      </c>
      <c r="E101" s="86"/>
      <c r="F101" s="84"/>
      <c r="G101" s="23" t="str">
        <f t="shared" si="18"/>
        <v/>
      </c>
      <c r="H101" s="65" t="str">
        <f t="shared" si="16"/>
        <v/>
      </c>
    </row>
    <row r="102" spans="1:8" ht="15" customHeight="1" x14ac:dyDescent="0.25">
      <c r="A102" s="61">
        <f t="shared" si="22"/>
        <v>99</v>
      </c>
      <c r="B102" s="38" t="e">
        <f t="shared" si="19"/>
        <v>#N/A</v>
      </c>
      <c r="C102" s="71" t="e">
        <f t="shared" si="20"/>
        <v>#N/A</v>
      </c>
      <c r="D102" s="28" t="e">
        <f t="shared" si="21"/>
        <v>#N/A</v>
      </c>
      <c r="E102" s="86"/>
      <c r="F102" s="84"/>
      <c r="G102" s="23" t="str">
        <f t="shared" si="18"/>
        <v/>
      </c>
      <c r="H102" s="65" t="str">
        <f t="shared" si="16"/>
        <v/>
      </c>
    </row>
    <row r="103" spans="1:8" ht="15" customHeight="1" x14ac:dyDescent="0.25">
      <c r="A103" s="61">
        <f t="shared" si="22"/>
        <v>100</v>
      </c>
      <c r="B103" s="38" t="e">
        <f t="shared" si="19"/>
        <v>#N/A</v>
      </c>
      <c r="C103" s="71" t="e">
        <f t="shared" si="20"/>
        <v>#N/A</v>
      </c>
      <c r="D103" s="28" t="e">
        <f t="shared" si="21"/>
        <v>#N/A</v>
      </c>
      <c r="E103" s="86"/>
      <c r="F103" s="84"/>
      <c r="G103" s="23" t="str">
        <f t="shared" si="18"/>
        <v/>
      </c>
      <c r="H103" s="65" t="str">
        <f t="shared" si="16"/>
        <v/>
      </c>
    </row>
    <row r="104" spans="1:8" ht="15" customHeight="1" x14ac:dyDescent="0.25">
      <c r="A104" s="61">
        <f t="shared" si="22"/>
        <v>101</v>
      </c>
      <c r="B104" s="38" t="e">
        <f t="shared" si="19"/>
        <v>#N/A</v>
      </c>
      <c r="C104" s="71" t="e">
        <f t="shared" si="20"/>
        <v>#N/A</v>
      </c>
      <c r="D104" s="28" t="e">
        <f t="shared" si="21"/>
        <v>#N/A</v>
      </c>
      <c r="E104" s="86"/>
      <c r="F104" s="84"/>
      <c r="G104" s="23" t="str">
        <f t="shared" si="18"/>
        <v/>
      </c>
      <c r="H104" s="65" t="str">
        <f t="shared" si="16"/>
        <v/>
      </c>
    </row>
    <row r="105" spans="1:8" ht="15" customHeight="1" x14ac:dyDescent="0.25">
      <c r="A105" s="61">
        <f t="shared" si="22"/>
        <v>102</v>
      </c>
      <c r="B105" s="38" t="e">
        <f t="shared" si="19"/>
        <v>#N/A</v>
      </c>
      <c r="C105" s="71" t="e">
        <f t="shared" si="20"/>
        <v>#N/A</v>
      </c>
      <c r="D105" s="28" t="e">
        <f t="shared" si="21"/>
        <v>#N/A</v>
      </c>
      <c r="E105" s="86"/>
      <c r="F105" s="84"/>
      <c r="G105" s="70" t="str">
        <f t="shared" ref="G105:G129" si="23">IF(F105="","",IF(F105&gt;=F104,IF(H105=E105,F105/VLOOKUP(E105,Dossard,6),"nc"),"erreur tps"))</f>
        <v/>
      </c>
      <c r="H105" s="80" t="str">
        <f t="shared" ref="H105:H129" si="24">IF(E105="","",IF(AND(E105&lt;=dernier,E105&gt;=premier),IF((COUNTIF(C:E,E105))&gt;1,"déjà saisi",E105),"inconnu"))</f>
        <v/>
      </c>
    </row>
    <row r="106" spans="1:8" ht="15" customHeight="1" x14ac:dyDescent="0.25">
      <c r="A106" s="61">
        <f t="shared" si="22"/>
        <v>103</v>
      </c>
      <c r="B106" s="38" t="e">
        <f t="shared" si="19"/>
        <v>#N/A</v>
      </c>
      <c r="C106" s="71" t="e">
        <f t="shared" si="20"/>
        <v>#N/A</v>
      </c>
      <c r="D106" s="28" t="e">
        <f t="shared" si="21"/>
        <v>#N/A</v>
      </c>
      <c r="E106" s="86"/>
      <c r="F106" s="84"/>
      <c r="G106" s="91" t="str">
        <f t="shared" si="23"/>
        <v/>
      </c>
      <c r="H106" s="80" t="str">
        <f t="shared" si="24"/>
        <v/>
      </c>
    </row>
    <row r="107" spans="1:8" ht="15" customHeight="1" x14ac:dyDescent="0.25">
      <c r="A107" s="61">
        <f t="shared" si="22"/>
        <v>104</v>
      </c>
      <c r="B107" s="38" t="e">
        <f t="shared" si="19"/>
        <v>#N/A</v>
      </c>
      <c r="C107" s="71" t="e">
        <f t="shared" si="20"/>
        <v>#N/A</v>
      </c>
      <c r="D107" s="28" t="e">
        <f t="shared" si="21"/>
        <v>#N/A</v>
      </c>
      <c r="E107" s="86"/>
      <c r="F107" s="84"/>
      <c r="G107" s="91" t="str">
        <f t="shared" si="23"/>
        <v/>
      </c>
      <c r="H107" s="80" t="str">
        <f t="shared" si="24"/>
        <v/>
      </c>
    </row>
    <row r="108" spans="1:8" ht="15" customHeight="1" x14ac:dyDescent="0.25">
      <c r="A108" s="61">
        <f t="shared" si="22"/>
        <v>105</v>
      </c>
      <c r="B108" s="38" t="e">
        <f t="shared" si="19"/>
        <v>#N/A</v>
      </c>
      <c r="C108" s="71" t="e">
        <f t="shared" si="20"/>
        <v>#N/A</v>
      </c>
      <c r="D108" s="28" t="e">
        <f t="shared" si="21"/>
        <v>#N/A</v>
      </c>
      <c r="E108" s="86"/>
      <c r="F108" s="84"/>
      <c r="G108" s="91" t="str">
        <f t="shared" si="23"/>
        <v/>
      </c>
      <c r="H108" s="80" t="str">
        <f t="shared" si="24"/>
        <v/>
      </c>
    </row>
    <row r="109" spans="1:8" ht="15" customHeight="1" x14ac:dyDescent="0.25">
      <c r="A109" s="61">
        <f t="shared" si="22"/>
        <v>106</v>
      </c>
      <c r="B109" s="38" t="e">
        <f t="shared" si="19"/>
        <v>#N/A</v>
      </c>
      <c r="C109" s="71" t="e">
        <f t="shared" si="20"/>
        <v>#N/A</v>
      </c>
      <c r="D109" s="28" t="e">
        <f t="shared" si="21"/>
        <v>#N/A</v>
      </c>
      <c r="E109" s="86"/>
      <c r="F109" s="84"/>
      <c r="G109" s="91" t="str">
        <f t="shared" si="23"/>
        <v/>
      </c>
      <c r="H109" s="80" t="str">
        <f t="shared" si="24"/>
        <v/>
      </c>
    </row>
    <row r="110" spans="1:8" ht="15" customHeight="1" x14ac:dyDescent="0.25">
      <c r="A110" s="61">
        <f t="shared" si="22"/>
        <v>107</v>
      </c>
      <c r="B110" s="38" t="e">
        <f t="shared" si="19"/>
        <v>#N/A</v>
      </c>
      <c r="C110" s="71" t="e">
        <f t="shared" si="20"/>
        <v>#N/A</v>
      </c>
      <c r="D110" s="28" t="e">
        <f t="shared" si="21"/>
        <v>#N/A</v>
      </c>
      <c r="E110" s="86"/>
      <c r="F110" s="84"/>
      <c r="G110" s="91" t="str">
        <f t="shared" si="23"/>
        <v/>
      </c>
      <c r="H110" s="80" t="str">
        <f t="shared" si="24"/>
        <v/>
      </c>
    </row>
    <row r="111" spans="1:8" ht="15" customHeight="1" x14ac:dyDescent="0.25">
      <c r="A111" s="61">
        <f t="shared" si="22"/>
        <v>108</v>
      </c>
      <c r="B111" s="38" t="e">
        <f t="shared" si="19"/>
        <v>#N/A</v>
      </c>
      <c r="C111" s="71" t="e">
        <f t="shared" si="20"/>
        <v>#N/A</v>
      </c>
      <c r="D111" s="28" t="e">
        <f t="shared" si="21"/>
        <v>#N/A</v>
      </c>
      <c r="E111" s="86"/>
      <c r="F111" s="84"/>
      <c r="G111" s="91" t="str">
        <f t="shared" si="23"/>
        <v/>
      </c>
      <c r="H111" s="80" t="str">
        <f t="shared" si="24"/>
        <v/>
      </c>
    </row>
    <row r="112" spans="1:8" ht="15" customHeight="1" x14ac:dyDescent="0.25">
      <c r="A112" s="61">
        <f t="shared" si="22"/>
        <v>109</v>
      </c>
      <c r="B112" s="38" t="e">
        <f t="shared" si="19"/>
        <v>#N/A</v>
      </c>
      <c r="C112" s="71" t="e">
        <f t="shared" si="20"/>
        <v>#N/A</v>
      </c>
      <c r="D112" s="28" t="e">
        <f t="shared" si="21"/>
        <v>#N/A</v>
      </c>
      <c r="E112" s="86"/>
      <c r="F112" s="84"/>
      <c r="G112" s="91" t="str">
        <f t="shared" si="23"/>
        <v/>
      </c>
      <c r="H112" s="80" t="str">
        <f t="shared" si="24"/>
        <v/>
      </c>
    </row>
    <row r="113" spans="1:8" ht="15" customHeight="1" x14ac:dyDescent="0.25">
      <c r="A113" s="61">
        <f t="shared" si="22"/>
        <v>110</v>
      </c>
      <c r="B113" s="38" t="e">
        <f t="shared" si="19"/>
        <v>#N/A</v>
      </c>
      <c r="C113" s="71" t="e">
        <f t="shared" si="20"/>
        <v>#N/A</v>
      </c>
      <c r="D113" s="28" t="e">
        <f t="shared" si="21"/>
        <v>#N/A</v>
      </c>
      <c r="E113" s="86"/>
      <c r="F113" s="84"/>
      <c r="G113" s="91" t="str">
        <f t="shared" si="23"/>
        <v/>
      </c>
      <c r="H113" s="80" t="str">
        <f t="shared" si="24"/>
        <v/>
      </c>
    </row>
    <row r="114" spans="1:8" ht="15" customHeight="1" x14ac:dyDescent="0.25">
      <c r="A114" s="61">
        <f t="shared" si="22"/>
        <v>111</v>
      </c>
      <c r="B114" s="38" t="e">
        <f t="shared" si="19"/>
        <v>#N/A</v>
      </c>
      <c r="C114" s="71" t="e">
        <f t="shared" si="20"/>
        <v>#N/A</v>
      </c>
      <c r="D114" s="28" t="e">
        <f t="shared" si="21"/>
        <v>#N/A</v>
      </c>
      <c r="E114" s="86"/>
      <c r="F114" s="84"/>
      <c r="G114" s="91" t="str">
        <f t="shared" si="23"/>
        <v/>
      </c>
      <c r="H114" s="80" t="str">
        <f t="shared" si="24"/>
        <v/>
      </c>
    </row>
    <row r="115" spans="1:8" ht="15" customHeight="1" x14ac:dyDescent="0.25">
      <c r="A115" s="61">
        <f t="shared" si="22"/>
        <v>112</v>
      </c>
      <c r="B115" s="38" t="e">
        <f t="shared" si="19"/>
        <v>#N/A</v>
      </c>
      <c r="C115" s="71" t="e">
        <f t="shared" si="20"/>
        <v>#N/A</v>
      </c>
      <c r="D115" s="28" t="e">
        <f t="shared" si="21"/>
        <v>#N/A</v>
      </c>
      <c r="E115" s="86"/>
      <c r="F115" s="84"/>
      <c r="G115" s="91" t="str">
        <f t="shared" si="23"/>
        <v/>
      </c>
      <c r="H115" s="80" t="str">
        <f t="shared" si="24"/>
        <v/>
      </c>
    </row>
    <row r="116" spans="1:8" ht="15" customHeight="1" x14ac:dyDescent="0.25">
      <c r="A116" s="61">
        <f t="shared" si="22"/>
        <v>113</v>
      </c>
      <c r="B116" s="38" t="e">
        <f t="shared" si="19"/>
        <v>#N/A</v>
      </c>
      <c r="C116" s="71" t="e">
        <f t="shared" si="20"/>
        <v>#N/A</v>
      </c>
      <c r="D116" s="28" t="e">
        <f t="shared" si="21"/>
        <v>#N/A</v>
      </c>
      <c r="E116" s="86"/>
      <c r="F116" s="84"/>
      <c r="G116" s="91" t="str">
        <f t="shared" si="23"/>
        <v/>
      </c>
      <c r="H116" s="80" t="str">
        <f t="shared" si="24"/>
        <v/>
      </c>
    </row>
    <row r="117" spans="1:8" ht="15" customHeight="1" x14ac:dyDescent="0.25">
      <c r="A117" s="61">
        <f t="shared" si="22"/>
        <v>114</v>
      </c>
      <c r="B117" s="38" t="e">
        <f t="shared" si="19"/>
        <v>#N/A</v>
      </c>
      <c r="C117" s="71" t="e">
        <f t="shared" si="20"/>
        <v>#N/A</v>
      </c>
      <c r="D117" s="28" t="e">
        <f t="shared" si="21"/>
        <v>#N/A</v>
      </c>
      <c r="E117" s="86"/>
      <c r="F117" s="84"/>
      <c r="G117" s="91" t="str">
        <f t="shared" si="23"/>
        <v/>
      </c>
      <c r="H117" s="80" t="str">
        <f t="shared" si="24"/>
        <v/>
      </c>
    </row>
    <row r="118" spans="1:8" ht="15" customHeight="1" x14ac:dyDescent="0.25">
      <c r="A118" s="61">
        <f t="shared" si="22"/>
        <v>115</v>
      </c>
      <c r="B118" s="38" t="e">
        <f t="shared" si="19"/>
        <v>#N/A</v>
      </c>
      <c r="C118" s="71" t="e">
        <f t="shared" si="20"/>
        <v>#N/A</v>
      </c>
      <c r="D118" s="28" t="e">
        <f t="shared" si="21"/>
        <v>#N/A</v>
      </c>
      <c r="E118" s="86"/>
      <c r="F118" s="84"/>
      <c r="G118" s="91" t="str">
        <f t="shared" si="23"/>
        <v/>
      </c>
      <c r="H118" s="80" t="str">
        <f t="shared" si="24"/>
        <v/>
      </c>
    </row>
    <row r="119" spans="1:8" ht="15" customHeight="1" x14ac:dyDescent="0.25">
      <c r="A119" s="61">
        <f t="shared" si="22"/>
        <v>116</v>
      </c>
      <c r="B119" s="38" t="e">
        <f t="shared" si="19"/>
        <v>#N/A</v>
      </c>
      <c r="C119" s="71" t="e">
        <f t="shared" si="20"/>
        <v>#N/A</v>
      </c>
      <c r="D119" s="28" t="e">
        <f t="shared" si="21"/>
        <v>#N/A</v>
      </c>
      <c r="E119" s="86"/>
      <c r="F119" s="84"/>
      <c r="G119" s="91" t="str">
        <f t="shared" si="23"/>
        <v/>
      </c>
      <c r="H119" s="80" t="str">
        <f t="shared" si="24"/>
        <v/>
      </c>
    </row>
    <row r="120" spans="1:8" ht="15" customHeight="1" x14ac:dyDescent="0.25">
      <c r="A120" s="61">
        <f t="shared" si="22"/>
        <v>117</v>
      </c>
      <c r="B120" s="38" t="e">
        <f t="shared" si="19"/>
        <v>#N/A</v>
      </c>
      <c r="C120" s="71" t="e">
        <f t="shared" si="20"/>
        <v>#N/A</v>
      </c>
      <c r="D120" s="28" t="e">
        <f t="shared" si="21"/>
        <v>#N/A</v>
      </c>
      <c r="E120" s="86"/>
      <c r="F120" s="84"/>
      <c r="G120" s="91" t="str">
        <f t="shared" si="23"/>
        <v/>
      </c>
      <c r="H120" s="80" t="str">
        <f t="shared" si="24"/>
        <v/>
      </c>
    </row>
    <row r="121" spans="1:8" ht="15" customHeight="1" x14ac:dyDescent="0.25">
      <c r="A121" s="61">
        <f t="shared" si="22"/>
        <v>118</v>
      </c>
      <c r="B121" s="38" t="e">
        <f t="shared" si="19"/>
        <v>#N/A</v>
      </c>
      <c r="C121" s="71" t="e">
        <f t="shared" si="20"/>
        <v>#N/A</v>
      </c>
      <c r="D121" s="28" t="e">
        <f t="shared" si="21"/>
        <v>#N/A</v>
      </c>
      <c r="E121" s="86"/>
      <c r="F121" s="84"/>
      <c r="G121" s="91" t="str">
        <f t="shared" si="23"/>
        <v/>
      </c>
      <c r="H121" s="80" t="str">
        <f t="shared" si="24"/>
        <v/>
      </c>
    </row>
    <row r="122" spans="1:8" ht="15" customHeight="1" x14ac:dyDescent="0.25">
      <c r="A122" s="61">
        <f t="shared" si="22"/>
        <v>119</v>
      </c>
      <c r="B122" s="38" t="e">
        <f t="shared" si="19"/>
        <v>#N/A</v>
      </c>
      <c r="C122" s="71" t="e">
        <f t="shared" si="20"/>
        <v>#N/A</v>
      </c>
      <c r="D122" s="28" t="e">
        <f t="shared" si="21"/>
        <v>#N/A</v>
      </c>
      <c r="E122" s="86"/>
      <c r="F122" s="84"/>
      <c r="G122" s="91" t="str">
        <f t="shared" si="23"/>
        <v/>
      </c>
      <c r="H122" s="80" t="str">
        <f t="shared" si="24"/>
        <v/>
      </c>
    </row>
    <row r="123" spans="1:8" ht="15" customHeight="1" x14ac:dyDescent="0.25">
      <c r="A123" s="61">
        <f t="shared" si="22"/>
        <v>120</v>
      </c>
      <c r="B123" s="38" t="e">
        <f t="shared" si="19"/>
        <v>#N/A</v>
      </c>
      <c r="C123" s="71" t="e">
        <f t="shared" si="20"/>
        <v>#N/A</v>
      </c>
      <c r="D123" s="28" t="e">
        <f t="shared" si="21"/>
        <v>#N/A</v>
      </c>
      <c r="E123" s="86"/>
      <c r="F123" s="84"/>
      <c r="G123" s="91" t="str">
        <f t="shared" si="23"/>
        <v/>
      </c>
      <c r="H123" s="80" t="str">
        <f t="shared" si="24"/>
        <v/>
      </c>
    </row>
    <row r="124" spans="1:8" ht="15" customHeight="1" x14ac:dyDescent="0.25">
      <c r="A124" s="61">
        <f t="shared" si="22"/>
        <v>121</v>
      </c>
      <c r="B124" s="38" t="e">
        <f t="shared" si="19"/>
        <v>#N/A</v>
      </c>
      <c r="C124" s="71" t="e">
        <f t="shared" si="20"/>
        <v>#N/A</v>
      </c>
      <c r="D124" s="28" t="e">
        <f t="shared" si="21"/>
        <v>#N/A</v>
      </c>
      <c r="E124" s="86"/>
      <c r="F124" s="84"/>
      <c r="G124" s="91" t="str">
        <f t="shared" si="23"/>
        <v/>
      </c>
      <c r="H124" s="80" t="str">
        <f t="shared" si="24"/>
        <v/>
      </c>
    </row>
    <row r="125" spans="1:8" ht="15" customHeight="1" x14ac:dyDescent="0.25">
      <c r="A125" s="61">
        <f t="shared" si="22"/>
        <v>122</v>
      </c>
      <c r="B125" s="38" t="e">
        <f t="shared" si="19"/>
        <v>#N/A</v>
      </c>
      <c r="C125" s="71" t="e">
        <f t="shared" si="20"/>
        <v>#N/A</v>
      </c>
      <c r="D125" s="28" t="e">
        <f t="shared" si="21"/>
        <v>#N/A</v>
      </c>
      <c r="E125" s="86"/>
      <c r="F125" s="84"/>
      <c r="G125" s="91" t="str">
        <f t="shared" si="23"/>
        <v/>
      </c>
      <c r="H125" s="80" t="str">
        <f t="shared" si="24"/>
        <v/>
      </c>
    </row>
    <row r="126" spans="1:8" ht="15" customHeight="1" x14ac:dyDescent="0.25">
      <c r="A126" s="61">
        <f t="shared" si="22"/>
        <v>123</v>
      </c>
      <c r="B126" s="38" t="e">
        <f t="shared" si="19"/>
        <v>#N/A</v>
      </c>
      <c r="C126" s="71" t="e">
        <f t="shared" si="20"/>
        <v>#N/A</v>
      </c>
      <c r="D126" s="28" t="e">
        <f t="shared" si="21"/>
        <v>#N/A</v>
      </c>
      <c r="E126" s="86"/>
      <c r="F126" s="84"/>
      <c r="G126" s="91" t="str">
        <f t="shared" si="23"/>
        <v/>
      </c>
      <c r="H126" s="80" t="str">
        <f t="shared" si="24"/>
        <v/>
      </c>
    </row>
    <row r="127" spans="1:8" ht="15" customHeight="1" x14ac:dyDescent="0.25">
      <c r="A127" s="61">
        <f t="shared" si="22"/>
        <v>124</v>
      </c>
      <c r="B127" s="38" t="e">
        <f t="shared" si="19"/>
        <v>#N/A</v>
      </c>
      <c r="C127" s="71" t="e">
        <f t="shared" si="20"/>
        <v>#N/A</v>
      </c>
      <c r="D127" s="28" t="e">
        <f t="shared" si="21"/>
        <v>#N/A</v>
      </c>
      <c r="E127" s="86"/>
      <c r="F127" s="84"/>
      <c r="G127" s="91" t="str">
        <f t="shared" si="23"/>
        <v/>
      </c>
      <c r="H127" s="80" t="str">
        <f t="shared" si="24"/>
        <v/>
      </c>
    </row>
    <row r="128" spans="1:8" ht="15" customHeight="1" x14ac:dyDescent="0.25">
      <c r="A128" s="61">
        <f t="shared" si="22"/>
        <v>125</v>
      </c>
      <c r="B128" s="38" t="e">
        <f t="shared" si="19"/>
        <v>#N/A</v>
      </c>
      <c r="C128" s="71" t="e">
        <f t="shared" si="20"/>
        <v>#N/A</v>
      </c>
      <c r="D128" s="28" t="e">
        <f t="shared" si="21"/>
        <v>#N/A</v>
      </c>
      <c r="E128" s="86"/>
      <c r="F128" s="84"/>
      <c r="G128" s="91" t="str">
        <f t="shared" si="23"/>
        <v/>
      </c>
      <c r="H128" s="80" t="str">
        <f t="shared" si="24"/>
        <v/>
      </c>
    </row>
    <row r="129" spans="1:8" ht="15" customHeight="1" x14ac:dyDescent="0.25">
      <c r="A129" s="61">
        <f t="shared" si="22"/>
        <v>126</v>
      </c>
      <c r="B129" s="38"/>
      <c r="C129" s="71"/>
      <c r="D129" s="28"/>
      <c r="E129" s="86"/>
      <c r="F129" s="84"/>
      <c r="G129" s="91" t="str">
        <f t="shared" si="23"/>
        <v/>
      </c>
      <c r="H129" s="80" t="str">
        <f t="shared" si="24"/>
        <v/>
      </c>
    </row>
  </sheetData>
  <mergeCells count="2">
    <mergeCell ref="A1:B1"/>
    <mergeCell ref="C1:E1"/>
  </mergeCells>
  <conditionalFormatting sqref="H4:H129">
    <cfRule type="cellIs" dxfId="2" priority="2" operator="equal">
      <formula>"inconnu"</formula>
    </cfRule>
  </conditionalFormatting>
  <printOptions horizontalCentered="1"/>
  <pageMargins left="0.39374999999999999" right="0.39374999999999999" top="0.39374999999999999" bottom="0.39374999999999999" header="0.511811023622047" footer="0.511811023622047"/>
  <pageSetup paperSize="9" scale="90" orientation="portrait" horizontalDpi="300" verticalDpi="300" r:id="rId1"/>
  <rowBreaks count="1" manualBreakCount="1">
    <brk id="5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topLeftCell="A19" zoomScaleNormal="100" workbookViewId="0">
      <selection activeCell="E9" sqref="E9"/>
    </sheetView>
  </sheetViews>
  <sheetFormatPr baseColWidth="10" defaultColWidth="11.44140625" defaultRowHeight="15" customHeight="1" x14ac:dyDescent="0.25"/>
  <cols>
    <col min="1" max="1" width="7.109375" style="43" customWidth="1"/>
    <col min="2" max="2" width="19" style="1" customWidth="1"/>
    <col min="3" max="3" width="15.33203125" style="44" customWidth="1"/>
    <col min="4" max="4" width="7.6640625" style="1" customWidth="1"/>
    <col min="5" max="5" width="12.109375" style="1" customWidth="1"/>
    <col min="6" max="6" width="10" style="45" customWidth="1"/>
    <col min="7" max="7" width="9.6640625" style="45" customWidth="1"/>
    <col min="8" max="8" width="14.33203125" customWidth="1"/>
    <col min="9" max="11" width="6.6640625" customWidth="1"/>
  </cols>
  <sheetData>
    <row r="1" spans="1:23" ht="47.25" customHeight="1" x14ac:dyDescent="0.25">
      <c r="A1" s="104">
        <v>7</v>
      </c>
      <c r="B1" s="104"/>
      <c r="C1" s="105" t="s">
        <v>594</v>
      </c>
      <c r="D1" s="105"/>
      <c r="E1" s="105"/>
      <c r="F1" s="46"/>
      <c r="G1" s="46" t="s">
        <v>592</v>
      </c>
    </row>
    <row r="3" spans="1:23" s="51" customFormat="1" ht="27.75" customHeight="1" x14ac:dyDescent="0.25">
      <c r="A3" s="49" t="s">
        <v>584</v>
      </c>
      <c r="B3" s="49" t="s">
        <v>1</v>
      </c>
      <c r="C3" s="49" t="s">
        <v>2</v>
      </c>
      <c r="D3" s="49" t="s">
        <v>4</v>
      </c>
      <c r="E3" s="49" t="s">
        <v>0</v>
      </c>
      <c r="F3" s="49" t="s">
        <v>10</v>
      </c>
      <c r="G3" s="50" t="s">
        <v>585</v>
      </c>
      <c r="H3" s="49" t="s">
        <v>586</v>
      </c>
      <c r="W3" s="52"/>
    </row>
    <row r="4" spans="1:23" s="59" customFormat="1" ht="15" customHeight="1" x14ac:dyDescent="0.25">
      <c r="A4" s="53">
        <v>1</v>
      </c>
      <c r="B4" s="54" t="str">
        <f t="shared" ref="B4:B35" si="0">VLOOKUP(E4,Dossard,2)</f>
        <v>DEMANGE</v>
      </c>
      <c r="C4" s="55" t="str">
        <f t="shared" ref="C4:C35" si="1">VLOOKUP(E4,Dossard,3)</f>
        <v>Caly</v>
      </c>
      <c r="D4" s="54" t="str">
        <f t="shared" ref="D4:D35" si="2">VLOOKUP(E4,Dossard,5)</f>
        <v>3 C</v>
      </c>
      <c r="E4" s="54">
        <v>368</v>
      </c>
      <c r="F4" s="56">
        <v>7.5231481481481477E-3</v>
      </c>
      <c r="G4" s="57">
        <f t="shared" ref="G4:G67" si="3">IF(F4="","",F4/VLOOKUP(E4,Dossard,6))</f>
        <v>3.7615740740740739E-3</v>
      </c>
      <c r="H4" s="89">
        <f t="shared" ref="H4:H35" si="4">IF(E4="","",IF(OR(E4&gt;dernier,E4&lt;premier),"inconnu",IF(VLOOKUP(E4,edition,7)=7,E4,"Erreur Course")))</f>
        <v>368</v>
      </c>
      <c r="W4" s="60"/>
    </row>
    <row r="5" spans="1:23" ht="19.5" customHeight="1" x14ac:dyDescent="0.25">
      <c r="A5" s="61">
        <f t="shared" ref="A5:A36" si="5">IF(OR(H5="inconnu",H5="déjà saisi",IF(F5="","FAUX",F5=F4)),A4,A4+1)</f>
        <v>2</v>
      </c>
      <c r="B5" s="77" t="str">
        <f t="shared" si="0"/>
        <v>FAGNOT</v>
      </c>
      <c r="C5" s="90" t="str">
        <f t="shared" si="1"/>
        <v>Chloé</v>
      </c>
      <c r="D5" s="77" t="str">
        <f t="shared" si="2"/>
        <v>3 C</v>
      </c>
      <c r="E5" s="78">
        <v>370</v>
      </c>
      <c r="F5" s="79">
        <v>8.1828703703703699E-3</v>
      </c>
      <c r="G5" s="79">
        <f t="shared" si="3"/>
        <v>4.0914351851851849E-3</v>
      </c>
      <c r="H5" s="65">
        <f t="shared" si="4"/>
        <v>370</v>
      </c>
    </row>
    <row r="6" spans="1:23" ht="19.5" customHeight="1" x14ac:dyDescent="0.25">
      <c r="A6" s="61">
        <f t="shared" si="5"/>
        <v>3</v>
      </c>
      <c r="B6" s="65" t="str">
        <f t="shared" si="0"/>
        <v>VILLEMIN</v>
      </c>
      <c r="C6" s="66" t="str">
        <f t="shared" si="1"/>
        <v>Chloé</v>
      </c>
      <c r="D6" s="65" t="str">
        <f t="shared" si="2"/>
        <v>3 B</v>
      </c>
      <c r="E6" s="65">
        <v>359</v>
      </c>
      <c r="F6" s="67">
        <v>8.2523148148148148E-3</v>
      </c>
      <c r="G6" s="67">
        <f t="shared" si="3"/>
        <v>4.1261574074074074E-3</v>
      </c>
      <c r="H6" s="65">
        <f t="shared" si="4"/>
        <v>359</v>
      </c>
    </row>
    <row r="7" spans="1:23" ht="19.5" customHeight="1" x14ac:dyDescent="0.25">
      <c r="A7" s="61">
        <f t="shared" si="5"/>
        <v>4</v>
      </c>
      <c r="B7" s="83" t="str">
        <f t="shared" si="0"/>
        <v>VALDENAIRE</v>
      </c>
      <c r="C7" s="92" t="str">
        <f t="shared" si="1"/>
        <v>Livia</v>
      </c>
      <c r="D7" s="83" t="str">
        <f t="shared" si="2"/>
        <v>3 B</v>
      </c>
      <c r="E7" s="83">
        <v>358</v>
      </c>
      <c r="F7" s="93">
        <v>8.3796296296296292E-3</v>
      </c>
      <c r="G7" s="101">
        <f t="shared" si="3"/>
        <v>4.1898148148148146E-3</v>
      </c>
      <c r="H7" s="65">
        <f t="shared" si="4"/>
        <v>358</v>
      </c>
    </row>
    <row r="8" spans="1:23" ht="15" customHeight="1" x14ac:dyDescent="0.25">
      <c r="A8" s="61">
        <f t="shared" si="5"/>
        <v>5</v>
      </c>
      <c r="B8" s="18" t="str">
        <f t="shared" si="0"/>
        <v>MOUGEL</v>
      </c>
      <c r="C8" s="69" t="str">
        <f t="shared" si="1"/>
        <v>Louisa</v>
      </c>
      <c r="D8" s="28" t="str">
        <f t="shared" si="2"/>
        <v>3 B</v>
      </c>
      <c r="E8" s="18">
        <v>351</v>
      </c>
      <c r="F8" s="23">
        <v>8.518518518518519E-3</v>
      </c>
      <c r="G8" s="100">
        <f t="shared" si="3"/>
        <v>4.2592592592592595E-3</v>
      </c>
      <c r="H8" s="65">
        <f t="shared" si="4"/>
        <v>351</v>
      </c>
    </row>
    <row r="9" spans="1:23" ht="15" customHeight="1" x14ac:dyDescent="0.25">
      <c r="A9" s="61">
        <f t="shared" si="5"/>
        <v>6</v>
      </c>
      <c r="B9" s="18" t="str">
        <f t="shared" si="0"/>
        <v>JEANNIN</v>
      </c>
      <c r="C9" s="69" t="str">
        <f t="shared" si="1"/>
        <v>Juliette</v>
      </c>
      <c r="D9" s="28" t="str">
        <f t="shared" si="2"/>
        <v>3 B</v>
      </c>
      <c r="E9" s="18">
        <v>346</v>
      </c>
      <c r="F9" s="23">
        <v>8.5995370370370357E-3</v>
      </c>
      <c r="G9" s="100">
        <f t="shared" si="3"/>
        <v>4.2997685185185179E-3</v>
      </c>
      <c r="H9" s="65">
        <f t="shared" si="4"/>
        <v>346</v>
      </c>
    </row>
    <row r="10" spans="1:23" ht="15" customHeight="1" x14ac:dyDescent="0.25">
      <c r="A10" s="61">
        <f t="shared" si="5"/>
        <v>7</v>
      </c>
      <c r="B10" s="18" t="str">
        <f t="shared" si="0"/>
        <v>DASSEUX</v>
      </c>
      <c r="C10" s="69" t="str">
        <f t="shared" si="1"/>
        <v>Constance</v>
      </c>
      <c r="D10" s="28" t="str">
        <f t="shared" si="2"/>
        <v>3 D</v>
      </c>
      <c r="E10" s="18">
        <v>394</v>
      </c>
      <c r="F10" s="23">
        <v>8.6921296296296312E-3</v>
      </c>
      <c r="G10" s="100">
        <f t="shared" si="3"/>
        <v>4.3460648148148156E-3</v>
      </c>
      <c r="H10" s="65">
        <f t="shared" si="4"/>
        <v>394</v>
      </c>
    </row>
    <row r="11" spans="1:23" ht="15" customHeight="1" x14ac:dyDescent="0.25">
      <c r="A11" s="61">
        <f t="shared" si="5"/>
        <v>8</v>
      </c>
      <c r="B11" s="18" t="str">
        <f t="shared" si="0"/>
        <v>FIXARIS</v>
      </c>
      <c r="C11" s="69" t="str">
        <f t="shared" si="1"/>
        <v>Elsa</v>
      </c>
      <c r="D11" s="28" t="str">
        <f t="shared" si="2"/>
        <v>3 A</v>
      </c>
      <c r="E11" s="18">
        <v>321</v>
      </c>
      <c r="F11" s="23">
        <v>8.726851851851852E-3</v>
      </c>
      <c r="G11" s="100">
        <f t="shared" si="3"/>
        <v>4.363425925925926E-3</v>
      </c>
      <c r="H11" s="65">
        <f t="shared" si="4"/>
        <v>321</v>
      </c>
    </row>
    <row r="12" spans="1:23" ht="15" customHeight="1" x14ac:dyDescent="0.25">
      <c r="A12" s="61">
        <f t="shared" si="5"/>
        <v>9</v>
      </c>
      <c r="B12" s="18" t="str">
        <f t="shared" si="0"/>
        <v>AKTAS</v>
      </c>
      <c r="C12" s="69" t="str">
        <f t="shared" si="1"/>
        <v>Ceyda</v>
      </c>
      <c r="D12" s="28" t="str">
        <f t="shared" si="2"/>
        <v>3 D</v>
      </c>
      <c r="E12" s="18">
        <v>389</v>
      </c>
      <c r="F12" s="23">
        <v>8.9351851851851866E-3</v>
      </c>
      <c r="G12" s="100">
        <f t="shared" si="3"/>
        <v>4.4675925925925933E-3</v>
      </c>
      <c r="H12" s="65">
        <f t="shared" si="4"/>
        <v>389</v>
      </c>
    </row>
    <row r="13" spans="1:23" ht="15" customHeight="1" x14ac:dyDescent="0.25">
      <c r="A13" s="61">
        <f t="shared" si="5"/>
        <v>10</v>
      </c>
      <c r="B13" s="18" t="str">
        <f t="shared" si="0"/>
        <v>DEFRANOUX</v>
      </c>
      <c r="C13" s="69" t="str">
        <f t="shared" si="1"/>
        <v>Maëlle</v>
      </c>
      <c r="D13" s="28" t="str">
        <f t="shared" si="2"/>
        <v>3 A</v>
      </c>
      <c r="E13" s="18">
        <v>319</v>
      </c>
      <c r="F13" s="23">
        <v>9.0277777777777787E-3</v>
      </c>
      <c r="G13" s="100">
        <f t="shared" si="3"/>
        <v>4.5138888888888893E-3</v>
      </c>
      <c r="H13" s="65">
        <f t="shared" si="4"/>
        <v>319</v>
      </c>
    </row>
    <row r="14" spans="1:23" ht="15" customHeight="1" x14ac:dyDescent="0.25">
      <c r="A14" s="61">
        <f t="shared" si="5"/>
        <v>11</v>
      </c>
      <c r="B14" s="18" t="str">
        <f t="shared" si="0"/>
        <v>HOEIJMAKERS</v>
      </c>
      <c r="C14" s="69" t="str">
        <f t="shared" si="1"/>
        <v>Amélie Lorraine</v>
      </c>
      <c r="D14" s="28" t="str">
        <f t="shared" si="2"/>
        <v>3 C</v>
      </c>
      <c r="E14" s="18">
        <v>371</v>
      </c>
      <c r="F14" s="23">
        <v>9.0624999999999994E-3</v>
      </c>
      <c r="G14" s="100">
        <f t="shared" si="3"/>
        <v>4.5312499999999997E-3</v>
      </c>
      <c r="H14" s="65">
        <f t="shared" si="4"/>
        <v>371</v>
      </c>
    </row>
    <row r="15" spans="1:23" ht="15" customHeight="1" x14ac:dyDescent="0.25">
      <c r="A15" s="61">
        <f t="shared" si="5"/>
        <v>12</v>
      </c>
      <c r="B15" s="18" t="str">
        <f t="shared" si="0"/>
        <v>HENRY</v>
      </c>
      <c r="C15" s="69" t="str">
        <f t="shared" si="1"/>
        <v>Nora</v>
      </c>
      <c r="D15" s="28" t="str">
        <f t="shared" si="2"/>
        <v>3 B</v>
      </c>
      <c r="E15" s="18">
        <v>344</v>
      </c>
      <c r="F15" s="23">
        <v>9.0972222222222218E-3</v>
      </c>
      <c r="G15" s="100">
        <f t="shared" si="3"/>
        <v>4.5486111111111109E-3</v>
      </c>
      <c r="H15" s="65">
        <f t="shared" si="4"/>
        <v>344</v>
      </c>
    </row>
    <row r="16" spans="1:23" ht="15" customHeight="1" x14ac:dyDescent="0.25">
      <c r="A16" s="61">
        <f t="shared" si="5"/>
        <v>13</v>
      </c>
      <c r="B16" s="18" t="str">
        <f t="shared" si="0"/>
        <v>CLAUDE</v>
      </c>
      <c r="C16" s="69" t="str">
        <f t="shared" si="1"/>
        <v>Océane</v>
      </c>
      <c r="D16" s="28" t="str">
        <f t="shared" si="2"/>
        <v>3 C</v>
      </c>
      <c r="E16" s="18">
        <v>365</v>
      </c>
      <c r="F16" s="23">
        <v>9.1319444444444443E-3</v>
      </c>
      <c r="G16" s="100">
        <f t="shared" si="3"/>
        <v>4.5659722222222221E-3</v>
      </c>
      <c r="H16" s="65">
        <f t="shared" si="4"/>
        <v>365</v>
      </c>
    </row>
    <row r="17" spans="1:8" ht="15" customHeight="1" x14ac:dyDescent="0.25">
      <c r="A17" s="61">
        <f t="shared" si="5"/>
        <v>14</v>
      </c>
      <c r="B17" s="18" t="str">
        <f t="shared" si="0"/>
        <v>BALLAND</v>
      </c>
      <c r="C17" s="69" t="str">
        <f t="shared" si="1"/>
        <v>Nina</v>
      </c>
      <c r="D17" s="28" t="str">
        <f t="shared" si="2"/>
        <v>3 C</v>
      </c>
      <c r="E17" s="18">
        <v>362</v>
      </c>
      <c r="F17" s="23">
        <v>9.1550925925925931E-3</v>
      </c>
      <c r="G17" s="100">
        <f t="shared" si="3"/>
        <v>4.5775462962962966E-3</v>
      </c>
      <c r="H17" s="65">
        <f t="shared" si="4"/>
        <v>362</v>
      </c>
    </row>
    <row r="18" spans="1:8" ht="15" customHeight="1" x14ac:dyDescent="0.25">
      <c r="A18" s="61">
        <f t="shared" si="5"/>
        <v>15</v>
      </c>
      <c r="B18" s="18" t="str">
        <f t="shared" si="0"/>
        <v>PERINI</v>
      </c>
      <c r="C18" s="69" t="str">
        <f t="shared" si="1"/>
        <v>Léonie</v>
      </c>
      <c r="D18" s="28" t="str">
        <f t="shared" si="2"/>
        <v>3 C</v>
      </c>
      <c r="E18" s="18">
        <v>378</v>
      </c>
      <c r="F18" s="23">
        <v>9.1898148148148139E-3</v>
      </c>
      <c r="G18" s="100">
        <f t="shared" si="3"/>
        <v>4.5949074074074069E-3</v>
      </c>
      <c r="H18" s="65">
        <f t="shared" si="4"/>
        <v>378</v>
      </c>
    </row>
    <row r="19" spans="1:8" ht="15" customHeight="1" x14ac:dyDescent="0.25">
      <c r="A19" s="61">
        <f t="shared" si="5"/>
        <v>16</v>
      </c>
      <c r="B19" s="18" t="str">
        <f t="shared" si="0"/>
        <v>ARRIGONI</v>
      </c>
      <c r="C19" s="69" t="str">
        <f t="shared" si="1"/>
        <v>Lynnae</v>
      </c>
      <c r="D19" s="28" t="str">
        <f t="shared" si="2"/>
        <v>3 B</v>
      </c>
      <c r="E19" s="18">
        <v>334</v>
      </c>
      <c r="F19" s="23">
        <v>9.2939814814814812E-3</v>
      </c>
      <c r="G19" s="100">
        <f t="shared" si="3"/>
        <v>4.6469907407407406E-3</v>
      </c>
      <c r="H19" s="65">
        <f t="shared" si="4"/>
        <v>334</v>
      </c>
    </row>
    <row r="20" spans="1:8" ht="15" customHeight="1" x14ac:dyDescent="0.25">
      <c r="A20" s="61">
        <f t="shared" si="5"/>
        <v>17</v>
      </c>
      <c r="B20" s="38" t="str">
        <f t="shared" si="0"/>
        <v>GROSJEAN</v>
      </c>
      <c r="C20" s="71" t="str">
        <f t="shared" si="1"/>
        <v>Délisia</v>
      </c>
      <c r="D20" s="28" t="str">
        <f t="shared" si="2"/>
        <v>3 B</v>
      </c>
      <c r="E20" s="18">
        <v>342</v>
      </c>
      <c r="F20" s="84">
        <v>9.571759259259259E-3</v>
      </c>
      <c r="G20" s="100">
        <f t="shared" si="3"/>
        <v>4.7858796296296295E-3</v>
      </c>
      <c r="H20" s="65">
        <f t="shared" si="4"/>
        <v>342</v>
      </c>
    </row>
    <row r="21" spans="1:8" ht="15" customHeight="1" x14ac:dyDescent="0.25">
      <c r="A21" s="61">
        <f t="shared" si="5"/>
        <v>18</v>
      </c>
      <c r="B21" s="38" t="str">
        <f t="shared" si="0"/>
        <v>TISSIER</v>
      </c>
      <c r="C21" s="71" t="str">
        <f t="shared" si="1"/>
        <v>Émilie</v>
      </c>
      <c r="D21" s="28" t="str">
        <f t="shared" si="2"/>
        <v>3 B</v>
      </c>
      <c r="E21" s="18">
        <v>357</v>
      </c>
      <c r="F21" s="23">
        <v>9.6412037037037039E-3</v>
      </c>
      <c r="G21" s="100">
        <f t="shared" si="3"/>
        <v>4.820601851851852E-3</v>
      </c>
      <c r="H21" s="65">
        <f t="shared" si="4"/>
        <v>357</v>
      </c>
    </row>
    <row r="22" spans="1:8" ht="15" customHeight="1" x14ac:dyDescent="0.25">
      <c r="A22" s="61">
        <f t="shared" si="5"/>
        <v>19</v>
      </c>
      <c r="B22" s="38" t="str">
        <f t="shared" si="0"/>
        <v>CHERNYSH</v>
      </c>
      <c r="C22" s="71" t="str">
        <f t="shared" si="1"/>
        <v>Ariana</v>
      </c>
      <c r="D22" s="28" t="str">
        <f t="shared" si="2"/>
        <v>3 B</v>
      </c>
      <c r="E22" s="18">
        <v>339</v>
      </c>
      <c r="F22" s="23">
        <v>9.6759259259259264E-3</v>
      </c>
      <c r="G22" s="100">
        <f t="shared" si="3"/>
        <v>4.8379629629629632E-3</v>
      </c>
      <c r="H22" s="65">
        <f t="shared" si="4"/>
        <v>339</v>
      </c>
    </row>
    <row r="23" spans="1:8" ht="15" customHeight="1" x14ac:dyDescent="0.25">
      <c r="A23" s="61">
        <f t="shared" si="5"/>
        <v>20</v>
      </c>
      <c r="B23" s="38" t="str">
        <f t="shared" si="0"/>
        <v>ZOUBIR</v>
      </c>
      <c r="C23" s="71" t="str">
        <f t="shared" si="1"/>
        <v>Leila</v>
      </c>
      <c r="D23" s="28" t="str">
        <f t="shared" si="2"/>
        <v>3 C</v>
      </c>
      <c r="E23" s="18">
        <v>386</v>
      </c>
      <c r="F23" s="84">
        <v>9.7106481481481471E-3</v>
      </c>
      <c r="G23" s="100">
        <f t="shared" si="3"/>
        <v>4.8553240740740735E-3</v>
      </c>
      <c r="H23" s="65">
        <f t="shared" si="4"/>
        <v>386</v>
      </c>
    </row>
    <row r="24" spans="1:8" ht="15" customHeight="1" x14ac:dyDescent="0.25">
      <c r="A24" s="61">
        <f t="shared" si="5"/>
        <v>21</v>
      </c>
      <c r="B24" s="38" t="str">
        <f t="shared" si="0"/>
        <v>THIERY</v>
      </c>
      <c r="C24" s="71" t="str">
        <f t="shared" si="1"/>
        <v>Juline</v>
      </c>
      <c r="D24" s="28" t="str">
        <f t="shared" si="2"/>
        <v>3 C</v>
      </c>
      <c r="E24" s="18">
        <v>381</v>
      </c>
      <c r="F24" s="84">
        <v>9.7569444444444448E-3</v>
      </c>
      <c r="G24" s="100">
        <f t="shared" si="3"/>
        <v>4.8784722222222224E-3</v>
      </c>
      <c r="H24" s="65">
        <f t="shared" si="4"/>
        <v>381</v>
      </c>
    </row>
    <row r="25" spans="1:8" ht="15" customHeight="1" x14ac:dyDescent="0.25">
      <c r="A25" s="61">
        <f t="shared" si="5"/>
        <v>22</v>
      </c>
      <c r="B25" s="38" t="str">
        <f t="shared" si="0"/>
        <v>MARION</v>
      </c>
      <c r="C25" s="71" t="str">
        <f t="shared" si="1"/>
        <v>Thanaïs</v>
      </c>
      <c r="D25" s="28" t="str">
        <f t="shared" si="2"/>
        <v>3 D</v>
      </c>
      <c r="E25" s="18">
        <v>404</v>
      </c>
      <c r="F25" s="84">
        <v>9.8032407407407408E-3</v>
      </c>
      <c r="G25" s="100">
        <f t="shared" si="3"/>
        <v>4.9016203703703704E-3</v>
      </c>
      <c r="H25" s="65">
        <f t="shared" si="4"/>
        <v>404</v>
      </c>
    </row>
    <row r="26" spans="1:8" ht="15" customHeight="1" x14ac:dyDescent="0.25">
      <c r="A26" s="61">
        <f t="shared" si="5"/>
        <v>23</v>
      </c>
      <c r="B26" s="38" t="str">
        <f t="shared" si="0"/>
        <v>POULEUR</v>
      </c>
      <c r="C26" s="71" t="str">
        <f t="shared" si="1"/>
        <v>Margaux</v>
      </c>
      <c r="D26" s="28" t="str">
        <f t="shared" si="2"/>
        <v>3 C</v>
      </c>
      <c r="E26" s="18">
        <v>379</v>
      </c>
      <c r="F26" s="84">
        <v>9.9305555555555553E-3</v>
      </c>
      <c r="G26" s="100">
        <f t="shared" si="3"/>
        <v>4.9652777777777777E-3</v>
      </c>
      <c r="H26" s="65">
        <f t="shared" si="4"/>
        <v>379</v>
      </c>
    </row>
    <row r="27" spans="1:8" ht="15" customHeight="1" x14ac:dyDescent="0.25">
      <c r="A27" s="61">
        <f t="shared" si="5"/>
        <v>24</v>
      </c>
      <c r="B27" s="38" t="str">
        <f t="shared" si="0"/>
        <v>NOËL</v>
      </c>
      <c r="C27" s="71" t="str">
        <f t="shared" si="1"/>
        <v>Ema</v>
      </c>
      <c r="D27" s="28" t="str">
        <f t="shared" si="2"/>
        <v>3 C</v>
      </c>
      <c r="E27" s="18">
        <v>377</v>
      </c>
      <c r="F27" s="84">
        <v>9.9884259259259266E-3</v>
      </c>
      <c r="G27" s="100">
        <f t="shared" si="3"/>
        <v>4.9942129629629633E-3</v>
      </c>
      <c r="H27" s="65">
        <f t="shared" si="4"/>
        <v>377</v>
      </c>
    </row>
    <row r="28" spans="1:8" ht="15" customHeight="1" x14ac:dyDescent="0.25">
      <c r="A28" s="61">
        <f t="shared" si="5"/>
        <v>25</v>
      </c>
      <c r="B28" s="38" t="str">
        <f t="shared" si="0"/>
        <v>ANTOINE</v>
      </c>
      <c r="C28" s="71" t="str">
        <f t="shared" si="1"/>
        <v>Orlana</v>
      </c>
      <c r="D28" s="28" t="str">
        <f t="shared" si="2"/>
        <v>3 C</v>
      </c>
      <c r="E28" s="18">
        <v>361</v>
      </c>
      <c r="F28" s="84">
        <v>1.0069444444444445E-2</v>
      </c>
      <c r="G28" s="100">
        <f t="shared" si="3"/>
        <v>5.0347222222222225E-3</v>
      </c>
      <c r="H28" s="65">
        <f t="shared" si="4"/>
        <v>361</v>
      </c>
    </row>
    <row r="29" spans="1:8" ht="15" customHeight="1" x14ac:dyDescent="0.25">
      <c r="A29" s="61">
        <f t="shared" si="5"/>
        <v>26</v>
      </c>
      <c r="B29" s="38" t="str">
        <f t="shared" si="0"/>
        <v>NAPPE</v>
      </c>
      <c r="C29" s="71" t="str">
        <f t="shared" si="1"/>
        <v>Marine</v>
      </c>
      <c r="D29" s="28" t="str">
        <f t="shared" si="2"/>
        <v>3 C</v>
      </c>
      <c r="E29" s="18">
        <v>376</v>
      </c>
      <c r="F29" s="84">
        <v>1.0104166666666668E-2</v>
      </c>
      <c r="G29" s="100">
        <f t="shared" si="3"/>
        <v>5.0520833333333338E-3</v>
      </c>
      <c r="H29" s="65">
        <f t="shared" si="4"/>
        <v>376</v>
      </c>
    </row>
    <row r="30" spans="1:8" ht="15" customHeight="1" x14ac:dyDescent="0.25">
      <c r="A30" s="61">
        <f t="shared" si="5"/>
        <v>27</v>
      </c>
      <c r="B30" s="38" t="str">
        <f t="shared" si="0"/>
        <v>POIROT</v>
      </c>
      <c r="C30" s="71" t="str">
        <f t="shared" si="1"/>
        <v>Clémence</v>
      </c>
      <c r="D30" s="28" t="str">
        <f t="shared" si="2"/>
        <v>3 A</v>
      </c>
      <c r="E30" s="18">
        <v>328</v>
      </c>
      <c r="F30" s="84">
        <v>1.0150462962962964E-2</v>
      </c>
      <c r="G30" s="100">
        <f t="shared" si="3"/>
        <v>5.0752314814814818E-3</v>
      </c>
      <c r="H30" s="65">
        <f t="shared" si="4"/>
        <v>328</v>
      </c>
    </row>
    <row r="31" spans="1:8" ht="15" customHeight="1" x14ac:dyDescent="0.25">
      <c r="A31" s="61">
        <f t="shared" si="5"/>
        <v>28</v>
      </c>
      <c r="B31" s="38" t="str">
        <f t="shared" si="0"/>
        <v>DIDIER</v>
      </c>
      <c r="C31" s="71" t="str">
        <f t="shared" si="1"/>
        <v>Lilou</v>
      </c>
      <c r="D31" s="28" t="str">
        <f t="shared" si="2"/>
        <v>3 A</v>
      </c>
      <c r="E31" s="18">
        <v>320</v>
      </c>
      <c r="F31" s="84">
        <v>1.0219907407407408E-2</v>
      </c>
      <c r="G31" s="100">
        <f t="shared" si="3"/>
        <v>5.1099537037037042E-3</v>
      </c>
      <c r="H31" s="65">
        <f t="shared" si="4"/>
        <v>320</v>
      </c>
    </row>
    <row r="32" spans="1:8" ht="15" customHeight="1" x14ac:dyDescent="0.25">
      <c r="A32" s="61">
        <f t="shared" si="5"/>
        <v>29</v>
      </c>
      <c r="B32" s="38" t="str">
        <f t="shared" si="0"/>
        <v>DEVRIESE</v>
      </c>
      <c r="C32" s="71" t="str">
        <f t="shared" si="1"/>
        <v>Noémie</v>
      </c>
      <c r="D32" s="28" t="str">
        <f t="shared" si="2"/>
        <v>3 C</v>
      </c>
      <c r="E32" s="18">
        <v>369</v>
      </c>
      <c r="F32" s="84">
        <v>1.03125E-2</v>
      </c>
      <c r="G32" s="100">
        <f t="shared" si="3"/>
        <v>5.1562500000000002E-3</v>
      </c>
      <c r="H32" s="65">
        <f t="shared" si="4"/>
        <v>369</v>
      </c>
    </row>
    <row r="33" spans="1:8" ht="15" customHeight="1" x14ac:dyDescent="0.25">
      <c r="A33" s="61">
        <f t="shared" si="5"/>
        <v>30</v>
      </c>
      <c r="B33" s="38" t="str">
        <f t="shared" si="0"/>
        <v>POIROT</v>
      </c>
      <c r="C33" s="71" t="str">
        <f t="shared" si="1"/>
        <v>Manon</v>
      </c>
      <c r="D33" s="28" t="str">
        <f t="shared" si="2"/>
        <v>3 A</v>
      </c>
      <c r="E33" s="18">
        <v>329</v>
      </c>
      <c r="F33" s="84">
        <v>1.0555555555555554E-2</v>
      </c>
      <c r="G33" s="100">
        <f t="shared" si="3"/>
        <v>5.2777777777777771E-3</v>
      </c>
      <c r="H33" s="65">
        <f t="shared" si="4"/>
        <v>329</v>
      </c>
    </row>
    <row r="34" spans="1:8" ht="15" customHeight="1" x14ac:dyDescent="0.25">
      <c r="A34" s="61">
        <f t="shared" si="5"/>
        <v>31</v>
      </c>
      <c r="B34" s="38" t="str">
        <f t="shared" si="0"/>
        <v>BERTHIER</v>
      </c>
      <c r="C34" s="71" t="str">
        <f t="shared" si="1"/>
        <v>Louhane</v>
      </c>
      <c r="D34" s="28" t="str">
        <f t="shared" si="2"/>
        <v>3 C</v>
      </c>
      <c r="E34" s="18">
        <v>363</v>
      </c>
      <c r="F34" s="84">
        <v>1.0659722222222221E-2</v>
      </c>
      <c r="G34" s="100">
        <f t="shared" si="3"/>
        <v>5.3298611111111107E-3</v>
      </c>
      <c r="H34" s="65">
        <f t="shared" si="4"/>
        <v>363</v>
      </c>
    </row>
    <row r="35" spans="1:8" ht="15" customHeight="1" x14ac:dyDescent="0.25">
      <c r="A35" s="61">
        <f t="shared" si="5"/>
        <v>32</v>
      </c>
      <c r="B35" s="38" t="str">
        <f t="shared" si="0"/>
        <v>TROVATO</v>
      </c>
      <c r="C35" s="71" t="str">
        <f t="shared" si="1"/>
        <v>Carmela</v>
      </c>
      <c r="D35" s="28" t="str">
        <f t="shared" si="2"/>
        <v>3 D</v>
      </c>
      <c r="E35" s="18">
        <v>413</v>
      </c>
      <c r="F35" s="84">
        <v>1.068287037037037E-2</v>
      </c>
      <c r="G35" s="100">
        <f t="shared" si="3"/>
        <v>5.3414351851851852E-3</v>
      </c>
      <c r="H35" s="65">
        <f t="shared" si="4"/>
        <v>413</v>
      </c>
    </row>
    <row r="36" spans="1:8" ht="15" customHeight="1" x14ac:dyDescent="0.25">
      <c r="A36" s="61">
        <f t="shared" si="5"/>
        <v>33</v>
      </c>
      <c r="B36" s="38" t="str">
        <f t="shared" ref="B36:B67" si="6">VLOOKUP(E36,Dossard,2)</f>
        <v>EL KAHLA</v>
      </c>
      <c r="C36" s="71" t="str">
        <f t="shared" ref="C36:C67" si="7">VLOOKUP(E36,Dossard,3)</f>
        <v>Lina</v>
      </c>
      <c r="D36" s="28" t="str">
        <f t="shared" ref="D36:D67" si="8">VLOOKUP(E36,Dossard,5)</f>
        <v>3 D</v>
      </c>
      <c r="E36" s="18">
        <v>396</v>
      </c>
      <c r="F36" s="84">
        <v>1.0810185185185185E-2</v>
      </c>
      <c r="G36" s="100">
        <f t="shared" si="3"/>
        <v>5.4050925925925924E-3</v>
      </c>
      <c r="H36" s="65">
        <f t="shared" ref="H36:H67" si="9">IF(E36="","",IF(OR(E36&gt;dernier,E36&lt;premier),"inconnu",IF(VLOOKUP(E36,edition,7)=7,E36,"Erreur Course")))</f>
        <v>396</v>
      </c>
    </row>
    <row r="37" spans="1:8" ht="15" customHeight="1" x14ac:dyDescent="0.25">
      <c r="A37" s="61">
        <f t="shared" ref="A37:A68" si="10">IF(OR(H37="inconnu",H37="déjà saisi",IF(F37="","FAUX",F37=F36)),A36,A36+1)</f>
        <v>34</v>
      </c>
      <c r="B37" s="38" t="str">
        <f t="shared" si="6"/>
        <v>DEMIR</v>
      </c>
      <c r="C37" s="71" t="str">
        <f t="shared" si="7"/>
        <v>Manolya</v>
      </c>
      <c r="D37" s="28" t="str">
        <f t="shared" si="8"/>
        <v>3 D</v>
      </c>
      <c r="E37" s="18">
        <v>395</v>
      </c>
      <c r="F37" s="84">
        <v>1.087962962962963E-2</v>
      </c>
      <c r="G37" s="100">
        <f t="shared" si="3"/>
        <v>5.4398148148148149E-3</v>
      </c>
      <c r="H37" s="65">
        <f t="shared" si="9"/>
        <v>395</v>
      </c>
    </row>
    <row r="38" spans="1:8" ht="15" customHeight="1" x14ac:dyDescent="0.25">
      <c r="A38" s="61">
        <f t="shared" si="10"/>
        <v>35</v>
      </c>
      <c r="B38" s="38" t="str">
        <f t="shared" si="6"/>
        <v>POTIER</v>
      </c>
      <c r="C38" s="71" t="str">
        <f t="shared" si="7"/>
        <v>Lilwenn</v>
      </c>
      <c r="D38" s="28" t="str">
        <f t="shared" si="8"/>
        <v>3 B</v>
      </c>
      <c r="E38" s="18">
        <v>352</v>
      </c>
      <c r="F38" s="84">
        <v>1.091435185185185E-2</v>
      </c>
      <c r="G38" s="100">
        <f t="shared" si="3"/>
        <v>5.4571759259259252E-3</v>
      </c>
      <c r="H38" s="65">
        <f t="shared" si="9"/>
        <v>352</v>
      </c>
    </row>
    <row r="39" spans="1:8" ht="15" customHeight="1" x14ac:dyDescent="0.25">
      <c r="A39" s="61">
        <f t="shared" si="10"/>
        <v>36</v>
      </c>
      <c r="B39" s="38" t="str">
        <f t="shared" si="6"/>
        <v>MERGUIN</v>
      </c>
      <c r="C39" s="71" t="str">
        <f t="shared" si="7"/>
        <v>Hénorine</v>
      </c>
      <c r="D39" s="28" t="str">
        <f t="shared" si="8"/>
        <v>3 D</v>
      </c>
      <c r="E39" s="18">
        <v>406</v>
      </c>
      <c r="F39" s="84">
        <v>1.0937500000000001E-2</v>
      </c>
      <c r="G39" s="100">
        <f t="shared" si="3"/>
        <v>5.4687500000000005E-3</v>
      </c>
      <c r="H39" s="65">
        <f t="shared" si="9"/>
        <v>406</v>
      </c>
    </row>
    <row r="40" spans="1:8" ht="15" customHeight="1" x14ac:dyDescent="0.25">
      <c r="A40" s="61">
        <f t="shared" si="10"/>
        <v>37</v>
      </c>
      <c r="B40" s="38" t="str">
        <f t="shared" si="6"/>
        <v>ABELARD</v>
      </c>
      <c r="C40" s="71" t="str">
        <f t="shared" si="7"/>
        <v>Laynna</v>
      </c>
      <c r="D40" s="28" t="str">
        <f t="shared" si="8"/>
        <v>3 D</v>
      </c>
      <c r="E40" s="18">
        <v>387</v>
      </c>
      <c r="F40" s="84">
        <v>1.1006944444444444E-2</v>
      </c>
      <c r="G40" s="100">
        <f t="shared" si="3"/>
        <v>5.5034722222222221E-3</v>
      </c>
      <c r="H40" s="65">
        <f t="shared" si="9"/>
        <v>387</v>
      </c>
    </row>
    <row r="41" spans="1:8" ht="15" customHeight="1" x14ac:dyDescent="0.25">
      <c r="A41" s="61">
        <f t="shared" si="10"/>
        <v>38</v>
      </c>
      <c r="B41" s="38" t="str">
        <f t="shared" si="6"/>
        <v>VALDENAIRE ETIENNE</v>
      </c>
      <c r="C41" s="71" t="str">
        <f t="shared" si="7"/>
        <v>Angela</v>
      </c>
      <c r="D41" s="28" t="str">
        <f t="shared" si="8"/>
        <v>3 A</v>
      </c>
      <c r="E41" s="18">
        <v>332</v>
      </c>
      <c r="F41" s="84">
        <v>1.1076388888888887E-2</v>
      </c>
      <c r="G41" s="100">
        <f t="shared" si="3"/>
        <v>5.5381944444444437E-3</v>
      </c>
      <c r="H41" s="65">
        <f t="shared" si="9"/>
        <v>332</v>
      </c>
    </row>
    <row r="42" spans="1:8" ht="15" customHeight="1" x14ac:dyDescent="0.25">
      <c r="A42" s="61">
        <f t="shared" si="10"/>
        <v>39</v>
      </c>
      <c r="B42" s="38" t="str">
        <f t="shared" si="6"/>
        <v>HANANE</v>
      </c>
      <c r="C42" s="71" t="str">
        <f t="shared" si="7"/>
        <v>Yasmine</v>
      </c>
      <c r="D42" s="28" t="str">
        <f t="shared" si="8"/>
        <v>3 D</v>
      </c>
      <c r="E42" s="18">
        <v>399</v>
      </c>
      <c r="F42" s="84">
        <v>1.1122685185185185E-2</v>
      </c>
      <c r="G42" s="100">
        <f t="shared" si="3"/>
        <v>5.5613425925925926E-3</v>
      </c>
      <c r="H42" s="65">
        <f t="shared" si="9"/>
        <v>399</v>
      </c>
    </row>
    <row r="43" spans="1:8" ht="15" customHeight="1" x14ac:dyDescent="0.25">
      <c r="A43" s="61">
        <f t="shared" si="10"/>
        <v>40</v>
      </c>
      <c r="B43" s="38" t="str">
        <f t="shared" si="6"/>
        <v>VILLEMIN</v>
      </c>
      <c r="C43" s="71" t="str">
        <f t="shared" si="7"/>
        <v>Alice</v>
      </c>
      <c r="D43" s="28" t="str">
        <f t="shared" si="8"/>
        <v>3 C</v>
      </c>
      <c r="E43" s="18">
        <v>385</v>
      </c>
      <c r="F43" s="84">
        <v>1.1180555555555556E-2</v>
      </c>
      <c r="G43" s="100">
        <f t="shared" si="3"/>
        <v>5.5902777777777782E-3</v>
      </c>
      <c r="H43" s="65">
        <f t="shared" si="9"/>
        <v>385</v>
      </c>
    </row>
    <row r="44" spans="1:8" ht="15" customHeight="1" x14ac:dyDescent="0.25">
      <c r="A44" s="61">
        <f t="shared" si="10"/>
        <v>41</v>
      </c>
      <c r="B44" s="38" t="str">
        <f t="shared" si="6"/>
        <v>MAALAOUI</v>
      </c>
      <c r="C44" s="71" t="str">
        <f t="shared" si="7"/>
        <v>Sara</v>
      </c>
      <c r="D44" s="28" t="str">
        <f t="shared" si="8"/>
        <v>3 C</v>
      </c>
      <c r="E44" s="18">
        <v>373</v>
      </c>
      <c r="F44" s="84">
        <v>1.1284722222222222E-2</v>
      </c>
      <c r="G44" s="100">
        <f t="shared" si="3"/>
        <v>5.642361111111111E-3</v>
      </c>
      <c r="H44" s="65">
        <f t="shared" si="9"/>
        <v>373</v>
      </c>
    </row>
    <row r="45" spans="1:8" ht="15" customHeight="1" x14ac:dyDescent="0.25">
      <c r="A45" s="61">
        <f t="shared" si="10"/>
        <v>42</v>
      </c>
      <c r="B45" s="38" t="str">
        <f t="shared" si="6"/>
        <v>REMY</v>
      </c>
      <c r="C45" s="71" t="str">
        <f t="shared" si="7"/>
        <v>Léna</v>
      </c>
      <c r="D45" s="28" t="str">
        <f t="shared" si="8"/>
        <v>3 D</v>
      </c>
      <c r="E45" s="18">
        <v>411</v>
      </c>
      <c r="F45" s="84">
        <v>1.1377314814814814E-2</v>
      </c>
      <c r="G45" s="100">
        <f t="shared" si="3"/>
        <v>5.688657407407407E-3</v>
      </c>
      <c r="H45" s="65">
        <f t="shared" si="9"/>
        <v>411</v>
      </c>
    </row>
    <row r="46" spans="1:8" ht="15" customHeight="1" x14ac:dyDescent="0.25">
      <c r="A46" s="61">
        <f t="shared" si="10"/>
        <v>43</v>
      </c>
      <c r="B46" s="38" t="str">
        <f t="shared" si="6"/>
        <v>LABAYS</v>
      </c>
      <c r="C46" s="71" t="str">
        <f t="shared" si="7"/>
        <v>Hasana</v>
      </c>
      <c r="D46" s="28" t="str">
        <f t="shared" si="8"/>
        <v>3 C</v>
      </c>
      <c r="E46" s="18">
        <v>372</v>
      </c>
      <c r="F46" s="84">
        <v>1.1504629629629629E-2</v>
      </c>
      <c r="G46" s="100">
        <f t="shared" si="3"/>
        <v>5.7523148148148143E-3</v>
      </c>
      <c r="H46" s="65">
        <f t="shared" si="9"/>
        <v>372</v>
      </c>
    </row>
    <row r="47" spans="1:8" ht="15" customHeight="1" x14ac:dyDescent="0.25">
      <c r="A47" s="61">
        <f t="shared" si="10"/>
        <v>44</v>
      </c>
      <c r="B47" s="38" t="str">
        <f t="shared" si="6"/>
        <v>AKKUS</v>
      </c>
      <c r="C47" s="71" t="str">
        <f t="shared" si="7"/>
        <v>Bilge</v>
      </c>
      <c r="D47" s="28" t="str">
        <f t="shared" si="8"/>
        <v>3 B</v>
      </c>
      <c r="E47" s="18">
        <v>333</v>
      </c>
      <c r="F47" s="84">
        <v>1.1597222222222222E-2</v>
      </c>
      <c r="G47" s="100">
        <f t="shared" si="3"/>
        <v>5.7986111111111112E-3</v>
      </c>
      <c r="H47" s="65">
        <f t="shared" si="9"/>
        <v>333</v>
      </c>
    </row>
    <row r="48" spans="1:8" ht="15" customHeight="1" x14ac:dyDescent="0.25">
      <c r="A48" s="61">
        <f t="shared" si="10"/>
        <v>45</v>
      </c>
      <c r="B48" s="38" t="str">
        <f t="shared" si="6"/>
        <v>NIEMERICH</v>
      </c>
      <c r="C48" s="71" t="str">
        <f t="shared" si="7"/>
        <v>Charlotte</v>
      </c>
      <c r="D48" s="28" t="str">
        <f t="shared" si="8"/>
        <v>3 D</v>
      </c>
      <c r="E48" s="18">
        <v>408</v>
      </c>
      <c r="F48" s="84">
        <v>1.1678240740740741E-2</v>
      </c>
      <c r="G48" s="100">
        <f t="shared" si="3"/>
        <v>5.8391203703703704E-3</v>
      </c>
      <c r="H48" s="65">
        <f t="shared" si="9"/>
        <v>408</v>
      </c>
    </row>
    <row r="49" spans="1:8" ht="15" customHeight="1" x14ac:dyDescent="0.25">
      <c r="A49" s="61">
        <f t="shared" si="10"/>
        <v>46</v>
      </c>
      <c r="B49" s="38" t="str">
        <f t="shared" si="6"/>
        <v>MTIMET</v>
      </c>
      <c r="C49" s="71" t="str">
        <f t="shared" si="7"/>
        <v>Zohra</v>
      </c>
      <c r="D49" s="28" t="str">
        <f t="shared" si="8"/>
        <v>3 D</v>
      </c>
      <c r="E49" s="18">
        <v>407</v>
      </c>
      <c r="F49" s="84">
        <v>1.1724537037037035E-2</v>
      </c>
      <c r="G49" s="100">
        <f t="shared" si="3"/>
        <v>5.8622685185185175E-3</v>
      </c>
      <c r="H49" s="65">
        <f t="shared" si="9"/>
        <v>407</v>
      </c>
    </row>
    <row r="50" spans="1:8" ht="15" customHeight="1" x14ac:dyDescent="0.25">
      <c r="A50" s="61">
        <f t="shared" si="10"/>
        <v>47</v>
      </c>
      <c r="B50" s="38" t="str">
        <f t="shared" si="6"/>
        <v>THIEBAUTGEORGES</v>
      </c>
      <c r="C50" s="71" t="str">
        <f t="shared" si="7"/>
        <v>Ilona</v>
      </c>
      <c r="D50" s="28" t="str">
        <f t="shared" si="8"/>
        <v>3 E</v>
      </c>
      <c r="E50" s="18">
        <v>424</v>
      </c>
      <c r="F50" s="84">
        <v>1.1793981481481482E-2</v>
      </c>
      <c r="G50" s="100">
        <f t="shared" si="3"/>
        <v>5.8969907407407408E-3</v>
      </c>
      <c r="H50" s="65">
        <f t="shared" si="9"/>
        <v>424</v>
      </c>
    </row>
    <row r="51" spans="1:8" ht="15" customHeight="1" x14ac:dyDescent="0.25">
      <c r="A51" s="61">
        <f t="shared" si="10"/>
        <v>48</v>
      </c>
      <c r="B51" s="38" t="str">
        <f t="shared" si="6"/>
        <v>SERHANE</v>
      </c>
      <c r="C51" s="71" t="str">
        <f t="shared" si="7"/>
        <v>Nisrine</v>
      </c>
      <c r="D51" s="28" t="str">
        <f t="shared" si="8"/>
        <v>3 E</v>
      </c>
      <c r="E51" s="18">
        <v>422</v>
      </c>
      <c r="F51" s="84">
        <v>1.1875000000000002E-2</v>
      </c>
      <c r="G51" s="100">
        <f t="shared" si="3"/>
        <v>5.9375000000000009E-3</v>
      </c>
      <c r="H51" s="65">
        <f t="shared" si="9"/>
        <v>422</v>
      </c>
    </row>
    <row r="52" spans="1:8" ht="15" customHeight="1" x14ac:dyDescent="0.25">
      <c r="A52" s="61">
        <f t="shared" si="10"/>
        <v>49</v>
      </c>
      <c r="B52" s="38" t="str">
        <f t="shared" si="6"/>
        <v>CHEIKH EL MOUSTAPH</v>
      </c>
      <c r="C52" s="71" t="str">
        <f t="shared" si="7"/>
        <v>Aichetou</v>
      </c>
      <c r="D52" s="28" t="str">
        <f t="shared" si="8"/>
        <v>3 B</v>
      </c>
      <c r="E52" s="18">
        <v>338</v>
      </c>
      <c r="F52" s="84">
        <v>1.1932870370370371E-2</v>
      </c>
      <c r="G52" s="100">
        <f t="shared" si="3"/>
        <v>5.9664351851851857E-3</v>
      </c>
      <c r="H52" s="65">
        <f t="shared" si="9"/>
        <v>338</v>
      </c>
    </row>
    <row r="53" spans="1:8" ht="15" customHeight="1" x14ac:dyDescent="0.25">
      <c r="A53" s="61">
        <f t="shared" si="10"/>
        <v>50</v>
      </c>
      <c r="B53" s="38" t="str">
        <f t="shared" si="6"/>
        <v>TRUR</v>
      </c>
      <c r="C53" s="71" t="str">
        <f t="shared" si="7"/>
        <v>Aurore</v>
      </c>
      <c r="D53" s="28" t="str">
        <f t="shared" si="8"/>
        <v>3 E</v>
      </c>
      <c r="E53" s="18">
        <v>425</v>
      </c>
      <c r="F53" s="84">
        <v>1.2615740740740742E-2</v>
      </c>
      <c r="G53" s="100">
        <f t="shared" si="3"/>
        <v>6.3078703703703708E-3</v>
      </c>
      <c r="H53" s="65">
        <f t="shared" si="9"/>
        <v>425</v>
      </c>
    </row>
    <row r="54" spans="1:8" ht="15" customHeight="1" x14ac:dyDescent="0.25">
      <c r="A54" s="61">
        <f t="shared" si="10"/>
        <v>51</v>
      </c>
      <c r="B54" s="38" t="str">
        <f t="shared" si="6"/>
        <v>MARCHAL RIVAS</v>
      </c>
      <c r="C54" s="71" t="str">
        <f t="shared" si="7"/>
        <v>Louna</v>
      </c>
      <c r="D54" s="28" t="str">
        <f t="shared" si="8"/>
        <v>3 E</v>
      </c>
      <c r="E54" s="18">
        <v>418</v>
      </c>
      <c r="F54" s="84">
        <v>1.2685185185185183E-2</v>
      </c>
      <c r="G54" s="100">
        <f t="shared" si="3"/>
        <v>6.3425925925925915E-3</v>
      </c>
      <c r="H54" s="65">
        <f t="shared" si="9"/>
        <v>418</v>
      </c>
    </row>
    <row r="55" spans="1:8" ht="15" customHeight="1" x14ac:dyDescent="0.25">
      <c r="A55" s="61">
        <f t="shared" si="10"/>
        <v>52</v>
      </c>
      <c r="B55" s="38" t="str">
        <f t="shared" si="6"/>
        <v>MASSON POIROT</v>
      </c>
      <c r="C55" s="71" t="str">
        <f t="shared" si="7"/>
        <v>Eva</v>
      </c>
      <c r="D55" s="28" t="str">
        <f t="shared" si="8"/>
        <v>3 B</v>
      </c>
      <c r="E55" s="18">
        <v>348</v>
      </c>
      <c r="F55" s="84">
        <v>1.2731481481481481E-2</v>
      </c>
      <c r="G55" s="100">
        <f t="shared" si="3"/>
        <v>6.3657407407407404E-3</v>
      </c>
      <c r="H55" s="65">
        <f t="shared" si="9"/>
        <v>348</v>
      </c>
    </row>
    <row r="56" spans="1:8" ht="15" customHeight="1" x14ac:dyDescent="0.25">
      <c r="A56" s="61">
        <f t="shared" si="10"/>
        <v>53</v>
      </c>
      <c r="B56" s="38" t="str">
        <f t="shared" si="6"/>
        <v>WACH</v>
      </c>
      <c r="C56" s="71" t="str">
        <f t="shared" si="7"/>
        <v>Emma</v>
      </c>
      <c r="D56" s="28" t="str">
        <f t="shared" si="8"/>
        <v>3 E</v>
      </c>
      <c r="E56" s="18">
        <v>427</v>
      </c>
      <c r="F56" s="84">
        <v>1.2766203703703703E-2</v>
      </c>
      <c r="G56" s="100">
        <f t="shared" si="3"/>
        <v>6.3831018518518516E-3</v>
      </c>
      <c r="H56" s="65">
        <f t="shared" si="9"/>
        <v>427</v>
      </c>
    </row>
    <row r="57" spans="1:8" ht="15" customHeight="1" x14ac:dyDescent="0.25">
      <c r="A57" s="61">
        <f t="shared" si="10"/>
        <v>54</v>
      </c>
      <c r="B57" s="38" t="str">
        <f t="shared" si="6"/>
        <v>ZIDI</v>
      </c>
      <c r="C57" s="71" t="str">
        <f t="shared" si="7"/>
        <v>Emna</v>
      </c>
      <c r="D57" s="28" t="str">
        <f t="shared" si="8"/>
        <v>3 D</v>
      </c>
      <c r="E57" s="18">
        <v>414</v>
      </c>
      <c r="F57" s="84">
        <v>1.2800925925925926E-2</v>
      </c>
      <c r="G57" s="100">
        <f t="shared" si="3"/>
        <v>6.4004629629629628E-3</v>
      </c>
      <c r="H57" s="65">
        <f t="shared" si="9"/>
        <v>414</v>
      </c>
    </row>
    <row r="58" spans="1:8" ht="15" customHeight="1" x14ac:dyDescent="0.25">
      <c r="A58" s="61">
        <f t="shared" si="10"/>
        <v>55</v>
      </c>
      <c r="B58" s="38" t="str">
        <f t="shared" si="6"/>
        <v>CHAMAK</v>
      </c>
      <c r="C58" s="71" t="str">
        <f t="shared" si="7"/>
        <v>Lalya</v>
      </c>
      <c r="D58" s="28" t="str">
        <f t="shared" si="8"/>
        <v>3 C</v>
      </c>
      <c r="E58" s="18">
        <v>364</v>
      </c>
      <c r="F58" s="84">
        <v>1.4444444444444446E-2</v>
      </c>
      <c r="G58" s="100">
        <f t="shared" si="3"/>
        <v>7.2222222222222228E-3</v>
      </c>
      <c r="H58" s="65">
        <f t="shared" si="9"/>
        <v>364</v>
      </c>
    </row>
    <row r="59" spans="1:8" ht="15" customHeight="1" x14ac:dyDescent="0.25">
      <c r="A59" s="61">
        <f t="shared" si="10"/>
        <v>56</v>
      </c>
      <c r="B59" s="38" t="str">
        <f t="shared" si="6"/>
        <v>SARRAZIN</v>
      </c>
      <c r="C59" s="71" t="str">
        <f t="shared" si="7"/>
        <v>Maélys</v>
      </c>
      <c r="D59" s="28" t="str">
        <f t="shared" si="8"/>
        <v>3 E</v>
      </c>
      <c r="E59" s="18">
        <v>420</v>
      </c>
      <c r="F59" s="84">
        <v>1.6041666666666666E-2</v>
      </c>
      <c r="G59" s="100">
        <f t="shared" si="3"/>
        <v>8.0208333333333329E-3</v>
      </c>
      <c r="H59" s="65">
        <f t="shared" si="9"/>
        <v>420</v>
      </c>
    </row>
    <row r="60" spans="1:8" ht="15" customHeight="1" x14ac:dyDescent="0.25">
      <c r="A60" s="61">
        <f t="shared" si="10"/>
        <v>57</v>
      </c>
      <c r="B60" s="38" t="str">
        <f t="shared" si="6"/>
        <v>MARULIER</v>
      </c>
      <c r="C60" s="71" t="str">
        <f t="shared" si="7"/>
        <v>Clara</v>
      </c>
      <c r="D60" s="28" t="str">
        <f t="shared" si="8"/>
        <v>3 E</v>
      </c>
      <c r="E60" s="18">
        <v>419</v>
      </c>
      <c r="F60" s="84">
        <v>1.6423611111111111E-2</v>
      </c>
      <c r="G60" s="100">
        <f t="shared" si="3"/>
        <v>8.2118055555555555E-3</v>
      </c>
      <c r="H60" s="65">
        <f t="shared" si="9"/>
        <v>419</v>
      </c>
    </row>
    <row r="61" spans="1:8" ht="15" customHeight="1" x14ac:dyDescent="0.25">
      <c r="A61" s="61">
        <f t="shared" si="10"/>
        <v>58</v>
      </c>
      <c r="B61" s="38" t="str">
        <f t="shared" si="6"/>
        <v>AUDINOT</v>
      </c>
      <c r="C61" s="71" t="str">
        <f t="shared" si="7"/>
        <v>Maëlys</v>
      </c>
      <c r="D61" s="28" t="str">
        <f t="shared" si="8"/>
        <v>3 E</v>
      </c>
      <c r="E61" s="18">
        <v>415</v>
      </c>
      <c r="F61" s="84">
        <v>1.653935185185185E-2</v>
      </c>
      <c r="G61" s="100">
        <f t="shared" si="3"/>
        <v>8.2696759259259251E-3</v>
      </c>
      <c r="H61" s="65">
        <f t="shared" si="9"/>
        <v>415</v>
      </c>
    </row>
    <row r="62" spans="1:8" ht="15" customHeight="1" x14ac:dyDescent="0.25">
      <c r="A62" s="61">
        <f t="shared" si="10"/>
        <v>59</v>
      </c>
      <c r="B62" s="38" t="e">
        <f t="shared" si="6"/>
        <v>#N/A</v>
      </c>
      <c r="C62" s="71" t="e">
        <f t="shared" si="7"/>
        <v>#N/A</v>
      </c>
      <c r="D62" s="28" t="e">
        <f t="shared" si="8"/>
        <v>#N/A</v>
      </c>
      <c r="E62" s="72"/>
      <c r="F62" s="73"/>
      <c r="G62" s="100" t="str">
        <f t="shared" si="3"/>
        <v/>
      </c>
      <c r="H62" s="65" t="str">
        <f t="shared" si="9"/>
        <v/>
      </c>
    </row>
    <row r="63" spans="1:8" ht="15" customHeight="1" x14ac:dyDescent="0.25">
      <c r="A63" s="61">
        <f t="shared" si="10"/>
        <v>60</v>
      </c>
      <c r="B63" s="38" t="e">
        <f t="shared" si="6"/>
        <v>#N/A</v>
      </c>
      <c r="C63" s="71" t="e">
        <f t="shared" si="7"/>
        <v>#N/A</v>
      </c>
      <c r="D63" s="28" t="e">
        <f t="shared" si="8"/>
        <v>#N/A</v>
      </c>
      <c r="E63" s="72"/>
      <c r="F63" s="73"/>
      <c r="G63" s="100" t="str">
        <f t="shared" si="3"/>
        <v/>
      </c>
      <c r="H63" s="65" t="str">
        <f t="shared" si="9"/>
        <v/>
      </c>
    </row>
    <row r="64" spans="1:8" ht="15" customHeight="1" x14ac:dyDescent="0.25">
      <c r="A64" s="61">
        <f t="shared" si="10"/>
        <v>61</v>
      </c>
      <c r="B64" s="38" t="e">
        <f t="shared" si="6"/>
        <v>#N/A</v>
      </c>
      <c r="C64" s="71" t="e">
        <f t="shared" si="7"/>
        <v>#N/A</v>
      </c>
      <c r="D64" s="28" t="e">
        <f t="shared" si="8"/>
        <v>#N/A</v>
      </c>
      <c r="E64" s="72"/>
      <c r="F64" s="73"/>
      <c r="G64" s="100" t="str">
        <f t="shared" si="3"/>
        <v/>
      </c>
      <c r="H64" s="65" t="str">
        <f t="shared" si="9"/>
        <v/>
      </c>
    </row>
    <row r="65" spans="1:8" ht="15" customHeight="1" x14ac:dyDescent="0.25">
      <c r="A65" s="61">
        <f t="shared" si="10"/>
        <v>62</v>
      </c>
      <c r="B65" s="38" t="e">
        <f t="shared" si="6"/>
        <v>#N/A</v>
      </c>
      <c r="C65" s="71" t="e">
        <f t="shared" si="7"/>
        <v>#N/A</v>
      </c>
      <c r="D65" s="28" t="e">
        <f t="shared" si="8"/>
        <v>#N/A</v>
      </c>
      <c r="E65" s="72"/>
      <c r="F65" s="73"/>
      <c r="G65" s="100" t="str">
        <f t="shared" si="3"/>
        <v/>
      </c>
      <c r="H65" s="65" t="str">
        <f t="shared" si="9"/>
        <v/>
      </c>
    </row>
    <row r="66" spans="1:8" ht="15" customHeight="1" x14ac:dyDescent="0.25">
      <c r="A66" s="61">
        <f t="shared" si="10"/>
        <v>63</v>
      </c>
      <c r="B66" s="38" t="e">
        <f t="shared" si="6"/>
        <v>#N/A</v>
      </c>
      <c r="C66" s="71" t="e">
        <f t="shared" si="7"/>
        <v>#N/A</v>
      </c>
      <c r="D66" s="28" t="e">
        <f t="shared" si="8"/>
        <v>#N/A</v>
      </c>
      <c r="E66" s="72"/>
      <c r="F66" s="73"/>
      <c r="G66" s="100" t="str">
        <f t="shared" si="3"/>
        <v/>
      </c>
      <c r="H66" s="65" t="str">
        <f t="shared" si="9"/>
        <v/>
      </c>
    </row>
    <row r="67" spans="1:8" ht="15" customHeight="1" x14ac:dyDescent="0.25">
      <c r="A67" s="61">
        <f t="shared" si="10"/>
        <v>64</v>
      </c>
      <c r="B67" s="38" t="e">
        <f t="shared" si="6"/>
        <v>#N/A</v>
      </c>
      <c r="C67" s="71" t="e">
        <f t="shared" si="7"/>
        <v>#N/A</v>
      </c>
      <c r="D67" s="28" t="e">
        <f t="shared" si="8"/>
        <v>#N/A</v>
      </c>
      <c r="E67" s="72"/>
      <c r="F67" s="73"/>
      <c r="G67" s="100" t="str">
        <f t="shared" si="3"/>
        <v/>
      </c>
      <c r="H67" s="65" t="str">
        <f t="shared" si="9"/>
        <v/>
      </c>
    </row>
    <row r="68" spans="1:8" ht="15" customHeight="1" x14ac:dyDescent="0.25">
      <c r="A68" s="61">
        <f t="shared" si="10"/>
        <v>65</v>
      </c>
      <c r="B68" s="38" t="e">
        <f t="shared" ref="B68:B104" si="11">VLOOKUP(E68,Dossard,2)</f>
        <v>#N/A</v>
      </c>
      <c r="C68" s="71" t="e">
        <f t="shared" ref="C68:C104" si="12">VLOOKUP(E68,Dossard,3)</f>
        <v>#N/A</v>
      </c>
      <c r="D68" s="28" t="e">
        <f t="shared" ref="D68:D99" si="13">VLOOKUP(E68,Dossard,5)</f>
        <v>#N/A</v>
      </c>
      <c r="E68" s="72"/>
      <c r="F68" s="73"/>
      <c r="G68" s="100" t="str">
        <f t="shared" ref="G68:G104" si="14">IF(F68="","",F68/VLOOKUP(E68,Dossard,6))</f>
        <v/>
      </c>
      <c r="H68" s="65" t="str">
        <f t="shared" ref="H68:H104" si="15">IF(E68="","",IF(OR(E68&gt;dernier,E68&lt;premier),"inconnu",IF(VLOOKUP(E68,edition,7)=7,E68,"Erreur Course")))</f>
        <v/>
      </c>
    </row>
    <row r="69" spans="1:8" ht="15" customHeight="1" x14ac:dyDescent="0.25">
      <c r="A69" s="61">
        <f t="shared" ref="A69:A104" si="16">IF(OR(H69="inconnu",H69="déjà saisi",IF(F69="","FAUX",F69=F68)),A68,A68+1)</f>
        <v>66</v>
      </c>
      <c r="B69" s="38" t="e">
        <f t="shared" si="11"/>
        <v>#N/A</v>
      </c>
      <c r="C69" s="71" t="e">
        <f t="shared" si="12"/>
        <v>#N/A</v>
      </c>
      <c r="D69" s="28" t="e">
        <f t="shared" si="13"/>
        <v>#N/A</v>
      </c>
      <c r="E69" s="72"/>
      <c r="F69" s="73"/>
      <c r="G69" s="100" t="str">
        <f t="shared" si="14"/>
        <v/>
      </c>
      <c r="H69" s="65" t="str">
        <f t="shared" si="15"/>
        <v/>
      </c>
    </row>
    <row r="70" spans="1:8" ht="15" customHeight="1" x14ac:dyDescent="0.25">
      <c r="A70" s="61">
        <f t="shared" si="16"/>
        <v>67</v>
      </c>
      <c r="B70" s="38" t="e">
        <f t="shared" si="11"/>
        <v>#N/A</v>
      </c>
      <c r="C70" s="71" t="e">
        <f t="shared" si="12"/>
        <v>#N/A</v>
      </c>
      <c r="D70" s="28" t="e">
        <f t="shared" si="13"/>
        <v>#N/A</v>
      </c>
      <c r="E70" s="72"/>
      <c r="F70" s="73"/>
      <c r="G70" s="100" t="str">
        <f t="shared" si="14"/>
        <v/>
      </c>
      <c r="H70" s="65" t="str">
        <f t="shared" si="15"/>
        <v/>
      </c>
    </row>
    <row r="71" spans="1:8" ht="15" customHeight="1" x14ac:dyDescent="0.25">
      <c r="A71" s="61">
        <f t="shared" si="16"/>
        <v>68</v>
      </c>
      <c r="B71" s="38" t="e">
        <f t="shared" si="11"/>
        <v>#N/A</v>
      </c>
      <c r="C71" s="71" t="e">
        <f t="shared" si="12"/>
        <v>#N/A</v>
      </c>
      <c r="D71" s="28" t="e">
        <f t="shared" si="13"/>
        <v>#N/A</v>
      </c>
      <c r="E71" s="72"/>
      <c r="F71" s="73"/>
      <c r="G71" s="100" t="str">
        <f t="shared" si="14"/>
        <v/>
      </c>
      <c r="H71" s="65" t="str">
        <f t="shared" si="15"/>
        <v/>
      </c>
    </row>
    <row r="72" spans="1:8" ht="15" customHeight="1" x14ac:dyDescent="0.25">
      <c r="A72" s="61">
        <f t="shared" si="16"/>
        <v>69</v>
      </c>
      <c r="B72" s="38" t="e">
        <f t="shared" si="11"/>
        <v>#N/A</v>
      </c>
      <c r="C72" s="71" t="e">
        <f t="shared" si="12"/>
        <v>#N/A</v>
      </c>
      <c r="D72" s="28" t="e">
        <f t="shared" si="13"/>
        <v>#N/A</v>
      </c>
      <c r="E72" s="72"/>
      <c r="F72" s="73"/>
      <c r="G72" s="100" t="str">
        <f t="shared" si="14"/>
        <v/>
      </c>
      <c r="H72" s="65" t="str">
        <f t="shared" si="15"/>
        <v/>
      </c>
    </row>
    <row r="73" spans="1:8" ht="15" customHeight="1" x14ac:dyDescent="0.25">
      <c r="A73" s="61">
        <f t="shared" si="16"/>
        <v>70</v>
      </c>
      <c r="B73" s="38" t="e">
        <f t="shared" si="11"/>
        <v>#N/A</v>
      </c>
      <c r="C73" s="71" t="e">
        <f t="shared" si="12"/>
        <v>#N/A</v>
      </c>
      <c r="D73" s="28" t="e">
        <f t="shared" si="13"/>
        <v>#N/A</v>
      </c>
      <c r="E73" s="72"/>
      <c r="F73" s="73"/>
      <c r="G73" s="100" t="str">
        <f t="shared" si="14"/>
        <v/>
      </c>
      <c r="H73" s="65" t="str">
        <f t="shared" si="15"/>
        <v/>
      </c>
    </row>
    <row r="74" spans="1:8" ht="15" customHeight="1" x14ac:dyDescent="0.25">
      <c r="A74" s="61">
        <f t="shared" si="16"/>
        <v>71</v>
      </c>
      <c r="B74" s="38" t="e">
        <f t="shared" si="11"/>
        <v>#N/A</v>
      </c>
      <c r="C74" s="71" t="e">
        <f t="shared" si="12"/>
        <v>#N/A</v>
      </c>
      <c r="D74" s="28" t="e">
        <f t="shared" si="13"/>
        <v>#N/A</v>
      </c>
      <c r="E74" s="72"/>
      <c r="F74" s="73"/>
      <c r="G74" s="100" t="str">
        <f t="shared" si="14"/>
        <v/>
      </c>
      <c r="H74" s="65" t="str">
        <f t="shared" si="15"/>
        <v/>
      </c>
    </row>
    <row r="75" spans="1:8" ht="15" customHeight="1" x14ac:dyDescent="0.25">
      <c r="A75" s="61">
        <f t="shared" si="16"/>
        <v>72</v>
      </c>
      <c r="B75" s="38" t="e">
        <f t="shared" si="11"/>
        <v>#N/A</v>
      </c>
      <c r="C75" s="71" t="e">
        <f t="shared" si="12"/>
        <v>#N/A</v>
      </c>
      <c r="D75" s="28" t="e">
        <f t="shared" si="13"/>
        <v>#N/A</v>
      </c>
      <c r="E75" s="72"/>
      <c r="F75" s="73"/>
      <c r="G75" s="100" t="str">
        <f t="shared" si="14"/>
        <v/>
      </c>
      <c r="H75" s="65" t="str">
        <f t="shared" si="15"/>
        <v/>
      </c>
    </row>
    <row r="76" spans="1:8" ht="15" customHeight="1" x14ac:dyDescent="0.25">
      <c r="A76" s="61">
        <f t="shared" si="16"/>
        <v>73</v>
      </c>
      <c r="B76" s="38" t="e">
        <f t="shared" si="11"/>
        <v>#N/A</v>
      </c>
      <c r="C76" s="71" t="e">
        <f t="shared" si="12"/>
        <v>#N/A</v>
      </c>
      <c r="D76" s="28" t="e">
        <f t="shared" si="13"/>
        <v>#N/A</v>
      </c>
      <c r="E76" s="72"/>
      <c r="F76" s="73"/>
      <c r="G76" s="100" t="str">
        <f t="shared" si="14"/>
        <v/>
      </c>
      <c r="H76" s="65" t="str">
        <f t="shared" si="15"/>
        <v/>
      </c>
    </row>
    <row r="77" spans="1:8" ht="15" customHeight="1" x14ac:dyDescent="0.25">
      <c r="A77" s="61">
        <f t="shared" si="16"/>
        <v>74</v>
      </c>
      <c r="B77" s="38" t="e">
        <f t="shared" si="11"/>
        <v>#N/A</v>
      </c>
      <c r="C77" s="71" t="e">
        <f t="shared" si="12"/>
        <v>#N/A</v>
      </c>
      <c r="D77" s="28" t="e">
        <f t="shared" si="13"/>
        <v>#N/A</v>
      </c>
      <c r="E77" s="72"/>
      <c r="F77" s="73"/>
      <c r="G77" s="100" t="str">
        <f t="shared" si="14"/>
        <v/>
      </c>
      <c r="H77" s="65" t="str">
        <f t="shared" si="15"/>
        <v/>
      </c>
    </row>
    <row r="78" spans="1:8" ht="15" customHeight="1" x14ac:dyDescent="0.25">
      <c r="A78" s="61">
        <f t="shared" si="16"/>
        <v>75</v>
      </c>
      <c r="B78" s="38" t="e">
        <f t="shared" si="11"/>
        <v>#N/A</v>
      </c>
      <c r="C78" s="71" t="e">
        <f t="shared" si="12"/>
        <v>#N/A</v>
      </c>
      <c r="D78" s="28" t="e">
        <f t="shared" si="13"/>
        <v>#N/A</v>
      </c>
      <c r="E78" s="72"/>
      <c r="F78" s="73"/>
      <c r="G78" s="100" t="str">
        <f t="shared" si="14"/>
        <v/>
      </c>
      <c r="H78" s="65" t="str">
        <f t="shared" si="15"/>
        <v/>
      </c>
    </row>
    <row r="79" spans="1:8" ht="15" customHeight="1" x14ac:dyDescent="0.25">
      <c r="A79" s="61">
        <f t="shared" si="16"/>
        <v>76</v>
      </c>
      <c r="B79" s="38" t="e">
        <f t="shared" si="11"/>
        <v>#N/A</v>
      </c>
      <c r="C79" s="71" t="e">
        <f t="shared" si="12"/>
        <v>#N/A</v>
      </c>
      <c r="D79" s="28" t="e">
        <f t="shared" si="13"/>
        <v>#N/A</v>
      </c>
      <c r="E79" s="72"/>
      <c r="F79" s="73"/>
      <c r="G79" s="100" t="str">
        <f t="shared" si="14"/>
        <v/>
      </c>
      <c r="H79" s="65" t="str">
        <f t="shared" si="15"/>
        <v/>
      </c>
    </row>
    <row r="80" spans="1:8" ht="15" customHeight="1" x14ac:dyDescent="0.25">
      <c r="A80" s="61">
        <f t="shared" si="16"/>
        <v>77</v>
      </c>
      <c r="B80" s="38" t="e">
        <f t="shared" si="11"/>
        <v>#N/A</v>
      </c>
      <c r="C80" s="71" t="e">
        <f t="shared" si="12"/>
        <v>#N/A</v>
      </c>
      <c r="D80" s="28" t="e">
        <f t="shared" si="13"/>
        <v>#N/A</v>
      </c>
      <c r="E80" s="72"/>
      <c r="F80" s="73"/>
      <c r="G80" s="100" t="str">
        <f t="shared" si="14"/>
        <v/>
      </c>
      <c r="H80" s="65" t="str">
        <f t="shared" si="15"/>
        <v/>
      </c>
    </row>
    <row r="81" spans="1:8" ht="15" customHeight="1" x14ac:dyDescent="0.25">
      <c r="A81" s="61">
        <f t="shared" si="16"/>
        <v>78</v>
      </c>
      <c r="B81" s="38" t="e">
        <f t="shared" si="11"/>
        <v>#N/A</v>
      </c>
      <c r="C81" s="71" t="e">
        <f t="shared" si="12"/>
        <v>#N/A</v>
      </c>
      <c r="D81" s="28" t="e">
        <f t="shared" si="13"/>
        <v>#N/A</v>
      </c>
      <c r="E81" s="72"/>
      <c r="F81" s="73"/>
      <c r="G81" s="100" t="str">
        <f t="shared" si="14"/>
        <v/>
      </c>
      <c r="H81" s="65" t="str">
        <f t="shared" si="15"/>
        <v/>
      </c>
    </row>
    <row r="82" spans="1:8" ht="15" customHeight="1" x14ac:dyDescent="0.25">
      <c r="A82" s="61">
        <f t="shared" si="16"/>
        <v>79</v>
      </c>
      <c r="B82" s="38" t="e">
        <f t="shared" si="11"/>
        <v>#N/A</v>
      </c>
      <c r="C82" s="71" t="e">
        <f t="shared" si="12"/>
        <v>#N/A</v>
      </c>
      <c r="D82" s="28" t="e">
        <f t="shared" si="13"/>
        <v>#N/A</v>
      </c>
      <c r="E82" s="72"/>
      <c r="F82" s="73"/>
      <c r="G82" s="100" t="str">
        <f t="shared" si="14"/>
        <v/>
      </c>
      <c r="H82" s="65" t="str">
        <f t="shared" si="15"/>
        <v/>
      </c>
    </row>
    <row r="83" spans="1:8" ht="15" customHeight="1" x14ac:dyDescent="0.25">
      <c r="A83" s="61">
        <f t="shared" si="16"/>
        <v>80</v>
      </c>
      <c r="B83" s="38" t="e">
        <f t="shared" si="11"/>
        <v>#N/A</v>
      </c>
      <c r="C83" s="71" t="e">
        <f t="shared" si="12"/>
        <v>#N/A</v>
      </c>
      <c r="D83" s="28" t="e">
        <f t="shared" si="13"/>
        <v>#N/A</v>
      </c>
      <c r="E83" s="72"/>
      <c r="F83" s="73"/>
      <c r="G83" s="100" t="str">
        <f t="shared" si="14"/>
        <v/>
      </c>
      <c r="H83" s="65" t="str">
        <f t="shared" si="15"/>
        <v/>
      </c>
    </row>
    <row r="84" spans="1:8" ht="15" customHeight="1" x14ac:dyDescent="0.25">
      <c r="A84" s="61">
        <f t="shared" si="16"/>
        <v>81</v>
      </c>
      <c r="B84" s="38" t="e">
        <f t="shared" si="11"/>
        <v>#N/A</v>
      </c>
      <c r="C84" s="71" t="e">
        <f t="shared" si="12"/>
        <v>#N/A</v>
      </c>
      <c r="D84" s="28" t="e">
        <f t="shared" si="13"/>
        <v>#N/A</v>
      </c>
      <c r="E84" s="72"/>
      <c r="F84" s="73"/>
      <c r="G84" s="100" t="str">
        <f t="shared" si="14"/>
        <v/>
      </c>
      <c r="H84" s="65" t="str">
        <f t="shared" si="15"/>
        <v/>
      </c>
    </row>
    <row r="85" spans="1:8" ht="15" customHeight="1" x14ac:dyDescent="0.25">
      <c r="A85" s="61">
        <f t="shared" si="16"/>
        <v>82</v>
      </c>
      <c r="B85" s="38" t="e">
        <f t="shared" si="11"/>
        <v>#N/A</v>
      </c>
      <c r="C85" s="71" t="e">
        <f t="shared" si="12"/>
        <v>#N/A</v>
      </c>
      <c r="D85" s="28" t="e">
        <f t="shared" si="13"/>
        <v>#N/A</v>
      </c>
      <c r="E85" s="72"/>
      <c r="F85" s="73"/>
      <c r="G85" s="100" t="str">
        <f t="shared" si="14"/>
        <v/>
      </c>
      <c r="H85" s="65" t="str">
        <f t="shared" si="15"/>
        <v/>
      </c>
    </row>
    <row r="86" spans="1:8" ht="15" customHeight="1" x14ac:dyDescent="0.25">
      <c r="A86" s="61">
        <f t="shared" si="16"/>
        <v>83</v>
      </c>
      <c r="B86" s="38" t="e">
        <f t="shared" si="11"/>
        <v>#N/A</v>
      </c>
      <c r="C86" s="71" t="e">
        <f t="shared" si="12"/>
        <v>#N/A</v>
      </c>
      <c r="D86" s="28" t="e">
        <f t="shared" si="13"/>
        <v>#N/A</v>
      </c>
      <c r="E86" s="72"/>
      <c r="F86" s="73"/>
      <c r="G86" s="100" t="str">
        <f t="shared" si="14"/>
        <v/>
      </c>
      <c r="H86" s="65" t="str">
        <f t="shared" si="15"/>
        <v/>
      </c>
    </row>
    <row r="87" spans="1:8" ht="15" customHeight="1" x14ac:dyDescent="0.25">
      <c r="A87" s="61">
        <f t="shared" si="16"/>
        <v>84</v>
      </c>
      <c r="B87" s="38" t="e">
        <f t="shared" si="11"/>
        <v>#N/A</v>
      </c>
      <c r="C87" s="71" t="e">
        <f t="shared" si="12"/>
        <v>#N/A</v>
      </c>
      <c r="D87" s="28" t="e">
        <f t="shared" si="13"/>
        <v>#N/A</v>
      </c>
      <c r="E87" s="72"/>
      <c r="F87" s="73"/>
      <c r="G87" s="100" t="str">
        <f t="shared" si="14"/>
        <v/>
      </c>
      <c r="H87" s="65" t="str">
        <f t="shared" si="15"/>
        <v/>
      </c>
    </row>
    <row r="88" spans="1:8" ht="15" customHeight="1" x14ac:dyDescent="0.25">
      <c r="A88" s="61">
        <f t="shared" si="16"/>
        <v>85</v>
      </c>
      <c r="B88" s="38" t="e">
        <f t="shared" si="11"/>
        <v>#N/A</v>
      </c>
      <c r="C88" s="71" t="e">
        <f t="shared" si="12"/>
        <v>#N/A</v>
      </c>
      <c r="D88" s="28" t="e">
        <f t="shared" si="13"/>
        <v>#N/A</v>
      </c>
      <c r="E88" s="72"/>
      <c r="F88" s="73"/>
      <c r="G88" s="100" t="str">
        <f t="shared" si="14"/>
        <v/>
      </c>
      <c r="H88" s="65" t="str">
        <f t="shared" si="15"/>
        <v/>
      </c>
    </row>
    <row r="89" spans="1:8" ht="15" customHeight="1" x14ac:dyDescent="0.25">
      <c r="A89" s="61">
        <f t="shared" si="16"/>
        <v>86</v>
      </c>
      <c r="B89" s="38" t="e">
        <f t="shared" si="11"/>
        <v>#N/A</v>
      </c>
      <c r="C89" s="71" t="e">
        <f t="shared" si="12"/>
        <v>#N/A</v>
      </c>
      <c r="D89" s="28" t="e">
        <f t="shared" si="13"/>
        <v>#N/A</v>
      </c>
      <c r="E89" s="72"/>
      <c r="F89" s="73"/>
      <c r="G89" s="100" t="str">
        <f t="shared" si="14"/>
        <v/>
      </c>
      <c r="H89" s="65" t="str">
        <f t="shared" si="15"/>
        <v/>
      </c>
    </row>
    <row r="90" spans="1:8" ht="15" customHeight="1" x14ac:dyDescent="0.25">
      <c r="A90" s="61">
        <f t="shared" si="16"/>
        <v>87</v>
      </c>
      <c r="B90" s="38" t="e">
        <f t="shared" si="11"/>
        <v>#N/A</v>
      </c>
      <c r="C90" s="71" t="e">
        <f t="shared" si="12"/>
        <v>#N/A</v>
      </c>
      <c r="D90" s="28" t="e">
        <f t="shared" si="13"/>
        <v>#N/A</v>
      </c>
      <c r="E90" s="72"/>
      <c r="F90" s="73"/>
      <c r="G90" s="100" t="str">
        <f t="shared" si="14"/>
        <v/>
      </c>
      <c r="H90" s="65" t="str">
        <f t="shared" si="15"/>
        <v/>
      </c>
    </row>
    <row r="91" spans="1:8" ht="15" customHeight="1" x14ac:dyDescent="0.25">
      <c r="A91" s="61">
        <f t="shared" si="16"/>
        <v>88</v>
      </c>
      <c r="B91" s="38" t="e">
        <f t="shared" si="11"/>
        <v>#N/A</v>
      </c>
      <c r="C91" s="71" t="e">
        <f t="shared" si="12"/>
        <v>#N/A</v>
      </c>
      <c r="D91" s="28" t="e">
        <f t="shared" si="13"/>
        <v>#N/A</v>
      </c>
      <c r="E91" s="72"/>
      <c r="F91" s="73"/>
      <c r="G91" s="100" t="str">
        <f t="shared" si="14"/>
        <v/>
      </c>
      <c r="H91" s="65" t="str">
        <f t="shared" si="15"/>
        <v/>
      </c>
    </row>
    <row r="92" spans="1:8" ht="15" customHeight="1" x14ac:dyDescent="0.25">
      <c r="A92" s="61">
        <f t="shared" si="16"/>
        <v>89</v>
      </c>
      <c r="B92" s="38" t="e">
        <f t="shared" si="11"/>
        <v>#N/A</v>
      </c>
      <c r="C92" s="71" t="e">
        <f t="shared" si="12"/>
        <v>#N/A</v>
      </c>
      <c r="D92" s="28" t="e">
        <f t="shared" si="13"/>
        <v>#N/A</v>
      </c>
      <c r="E92" s="72"/>
      <c r="F92" s="73"/>
      <c r="G92" s="100" t="str">
        <f t="shared" si="14"/>
        <v/>
      </c>
      <c r="H92" s="65" t="str">
        <f t="shared" si="15"/>
        <v/>
      </c>
    </row>
    <row r="93" spans="1:8" ht="15" customHeight="1" x14ac:dyDescent="0.25">
      <c r="A93" s="61">
        <f t="shared" si="16"/>
        <v>90</v>
      </c>
      <c r="B93" s="38" t="e">
        <f t="shared" si="11"/>
        <v>#N/A</v>
      </c>
      <c r="C93" s="71" t="e">
        <f t="shared" si="12"/>
        <v>#N/A</v>
      </c>
      <c r="D93" s="28" t="e">
        <f t="shared" si="13"/>
        <v>#N/A</v>
      </c>
      <c r="E93" s="72"/>
      <c r="F93" s="73"/>
      <c r="G93" s="100" t="str">
        <f t="shared" si="14"/>
        <v/>
      </c>
      <c r="H93" s="65" t="str">
        <f t="shared" si="15"/>
        <v/>
      </c>
    </row>
    <row r="94" spans="1:8" ht="15" customHeight="1" x14ac:dyDescent="0.25">
      <c r="A94" s="61">
        <f t="shared" si="16"/>
        <v>91</v>
      </c>
      <c r="B94" s="38" t="e">
        <f t="shared" si="11"/>
        <v>#N/A</v>
      </c>
      <c r="C94" s="71" t="e">
        <f t="shared" si="12"/>
        <v>#N/A</v>
      </c>
      <c r="D94" s="28" t="e">
        <f t="shared" si="13"/>
        <v>#N/A</v>
      </c>
      <c r="E94" s="72"/>
      <c r="F94" s="73"/>
      <c r="G94" s="100" t="str">
        <f t="shared" si="14"/>
        <v/>
      </c>
      <c r="H94" s="65" t="str">
        <f t="shared" si="15"/>
        <v/>
      </c>
    </row>
    <row r="95" spans="1:8" ht="15" customHeight="1" x14ac:dyDescent="0.25">
      <c r="A95" s="61">
        <f t="shared" si="16"/>
        <v>92</v>
      </c>
      <c r="B95" s="38" t="e">
        <f t="shared" si="11"/>
        <v>#N/A</v>
      </c>
      <c r="C95" s="71" t="e">
        <f t="shared" si="12"/>
        <v>#N/A</v>
      </c>
      <c r="D95" s="28" t="e">
        <f t="shared" si="13"/>
        <v>#N/A</v>
      </c>
      <c r="E95" s="72"/>
      <c r="F95" s="73"/>
      <c r="G95" s="100" t="str">
        <f t="shared" si="14"/>
        <v/>
      </c>
      <c r="H95" s="65" t="str">
        <f t="shared" si="15"/>
        <v/>
      </c>
    </row>
    <row r="96" spans="1:8" ht="15" customHeight="1" x14ac:dyDescent="0.25">
      <c r="A96" s="61">
        <f t="shared" si="16"/>
        <v>93</v>
      </c>
      <c r="B96" s="38" t="e">
        <f t="shared" si="11"/>
        <v>#N/A</v>
      </c>
      <c r="C96" s="71" t="e">
        <f t="shared" si="12"/>
        <v>#N/A</v>
      </c>
      <c r="D96" s="28" t="e">
        <f t="shared" si="13"/>
        <v>#N/A</v>
      </c>
      <c r="E96" s="72"/>
      <c r="F96" s="73"/>
      <c r="G96" s="100" t="str">
        <f t="shared" si="14"/>
        <v/>
      </c>
      <c r="H96" s="65" t="str">
        <f t="shared" si="15"/>
        <v/>
      </c>
    </row>
    <row r="97" spans="1:8" ht="15" customHeight="1" x14ac:dyDescent="0.25">
      <c r="A97" s="61">
        <f t="shared" si="16"/>
        <v>94</v>
      </c>
      <c r="B97" s="38" t="e">
        <f t="shared" si="11"/>
        <v>#N/A</v>
      </c>
      <c r="C97" s="71" t="e">
        <f t="shared" si="12"/>
        <v>#N/A</v>
      </c>
      <c r="D97" s="28" t="e">
        <f t="shared" si="13"/>
        <v>#N/A</v>
      </c>
      <c r="E97" s="72"/>
      <c r="F97" s="73"/>
      <c r="G97" s="100" t="str">
        <f t="shared" si="14"/>
        <v/>
      </c>
      <c r="H97" s="65" t="str">
        <f t="shared" si="15"/>
        <v/>
      </c>
    </row>
    <row r="98" spans="1:8" ht="15" customHeight="1" x14ac:dyDescent="0.25">
      <c r="A98" s="61">
        <f t="shared" si="16"/>
        <v>95</v>
      </c>
      <c r="B98" s="38" t="e">
        <f t="shared" si="11"/>
        <v>#N/A</v>
      </c>
      <c r="C98" s="71" t="e">
        <f t="shared" si="12"/>
        <v>#N/A</v>
      </c>
      <c r="D98" s="28" t="e">
        <f t="shared" si="13"/>
        <v>#N/A</v>
      </c>
      <c r="E98" s="72"/>
      <c r="F98" s="73"/>
      <c r="G98" s="100" t="str">
        <f t="shared" si="14"/>
        <v/>
      </c>
      <c r="H98" s="65" t="str">
        <f t="shared" si="15"/>
        <v/>
      </c>
    </row>
    <row r="99" spans="1:8" ht="15" customHeight="1" x14ac:dyDescent="0.25">
      <c r="A99" s="61">
        <f t="shared" si="16"/>
        <v>96</v>
      </c>
      <c r="B99" s="38" t="e">
        <f t="shared" si="11"/>
        <v>#N/A</v>
      </c>
      <c r="C99" s="71" t="e">
        <f t="shared" si="12"/>
        <v>#N/A</v>
      </c>
      <c r="D99" s="28" t="e">
        <f t="shared" si="13"/>
        <v>#N/A</v>
      </c>
      <c r="E99" s="72"/>
      <c r="F99" s="73"/>
      <c r="G99" s="100" t="str">
        <f t="shared" si="14"/>
        <v/>
      </c>
      <c r="H99" s="65" t="str">
        <f t="shared" si="15"/>
        <v/>
      </c>
    </row>
    <row r="100" spans="1:8" ht="15" customHeight="1" x14ac:dyDescent="0.25">
      <c r="A100" s="61">
        <f t="shared" si="16"/>
        <v>97</v>
      </c>
      <c r="B100" s="38" t="e">
        <f t="shared" si="11"/>
        <v>#N/A</v>
      </c>
      <c r="C100" s="71" t="e">
        <f t="shared" si="12"/>
        <v>#N/A</v>
      </c>
      <c r="D100" s="28" t="e">
        <f t="shared" ref="D100:D104" si="17">VLOOKUP(E100,Dossard,5)</f>
        <v>#N/A</v>
      </c>
      <c r="E100" s="72"/>
      <c r="F100" s="73"/>
      <c r="G100" s="100" t="str">
        <f t="shared" si="14"/>
        <v/>
      </c>
      <c r="H100" s="65" t="str">
        <f t="shared" si="15"/>
        <v/>
      </c>
    </row>
    <row r="101" spans="1:8" ht="15" customHeight="1" x14ac:dyDescent="0.25">
      <c r="A101" s="61">
        <f t="shared" si="16"/>
        <v>98</v>
      </c>
      <c r="B101" s="38" t="e">
        <f t="shared" si="11"/>
        <v>#N/A</v>
      </c>
      <c r="C101" s="71" t="e">
        <f t="shared" si="12"/>
        <v>#N/A</v>
      </c>
      <c r="D101" s="28" t="e">
        <f t="shared" si="17"/>
        <v>#N/A</v>
      </c>
      <c r="E101" s="72"/>
      <c r="F101" s="73"/>
      <c r="G101" s="100" t="str">
        <f t="shared" si="14"/>
        <v/>
      </c>
      <c r="H101" s="65" t="str">
        <f t="shared" si="15"/>
        <v/>
      </c>
    </row>
    <row r="102" spans="1:8" ht="15" customHeight="1" x14ac:dyDescent="0.25">
      <c r="A102" s="61">
        <f t="shared" si="16"/>
        <v>99</v>
      </c>
      <c r="B102" s="38" t="e">
        <f t="shared" si="11"/>
        <v>#N/A</v>
      </c>
      <c r="C102" s="71" t="e">
        <f t="shared" si="12"/>
        <v>#N/A</v>
      </c>
      <c r="D102" s="28" t="e">
        <f t="shared" si="17"/>
        <v>#N/A</v>
      </c>
      <c r="E102" s="72"/>
      <c r="F102" s="73"/>
      <c r="G102" s="100" t="str">
        <f t="shared" si="14"/>
        <v/>
      </c>
      <c r="H102" s="65" t="str">
        <f t="shared" si="15"/>
        <v/>
      </c>
    </row>
    <row r="103" spans="1:8" ht="15" customHeight="1" x14ac:dyDescent="0.25">
      <c r="A103" s="61">
        <f t="shared" si="16"/>
        <v>100</v>
      </c>
      <c r="B103" s="38" t="e">
        <f t="shared" si="11"/>
        <v>#N/A</v>
      </c>
      <c r="C103" s="71" t="e">
        <f t="shared" si="12"/>
        <v>#N/A</v>
      </c>
      <c r="D103" s="28" t="e">
        <f t="shared" si="17"/>
        <v>#N/A</v>
      </c>
      <c r="E103" s="72"/>
      <c r="F103" s="73"/>
      <c r="G103" s="100" t="str">
        <f t="shared" si="14"/>
        <v/>
      </c>
      <c r="H103" s="65" t="str">
        <f t="shared" si="15"/>
        <v/>
      </c>
    </row>
    <row r="104" spans="1:8" ht="15" customHeight="1" x14ac:dyDescent="0.25">
      <c r="A104" s="61">
        <f t="shared" si="16"/>
        <v>101</v>
      </c>
      <c r="B104" s="38" t="e">
        <f t="shared" si="11"/>
        <v>#N/A</v>
      </c>
      <c r="C104" s="71" t="e">
        <f t="shared" si="12"/>
        <v>#N/A</v>
      </c>
      <c r="D104" s="28" t="e">
        <f t="shared" si="17"/>
        <v>#N/A</v>
      </c>
      <c r="E104" s="72"/>
      <c r="F104" s="73"/>
      <c r="G104" s="100" t="str">
        <f t="shared" si="14"/>
        <v/>
      </c>
      <c r="H104" s="65" t="str">
        <f t="shared" si="15"/>
        <v/>
      </c>
    </row>
    <row r="105" spans="1:8" ht="15" customHeight="1" x14ac:dyDescent="0.25">
      <c r="D105" s="45"/>
      <c r="E105" s="45"/>
    </row>
    <row r="106" spans="1:8" ht="15" customHeight="1" x14ac:dyDescent="0.25">
      <c r="D106" s="45"/>
      <c r="E106" s="45"/>
    </row>
    <row r="107" spans="1:8" ht="15" customHeight="1" x14ac:dyDescent="0.25">
      <c r="D107" s="45"/>
      <c r="E107" s="45"/>
    </row>
    <row r="108" spans="1:8" ht="15" customHeight="1" x14ac:dyDescent="0.25">
      <c r="D108" s="45"/>
      <c r="E108" s="45"/>
    </row>
    <row r="109" spans="1:8" ht="15" customHeight="1" x14ac:dyDescent="0.25">
      <c r="D109" s="45"/>
      <c r="E109" s="45"/>
    </row>
    <row r="110" spans="1:8" ht="15" customHeight="1" x14ac:dyDescent="0.25">
      <c r="D110" s="45"/>
      <c r="E110" s="45"/>
    </row>
  </sheetData>
  <mergeCells count="2">
    <mergeCell ref="A1:B1"/>
    <mergeCell ref="C1:E1"/>
  </mergeCells>
  <conditionalFormatting sqref="H4:H104">
    <cfRule type="cellIs" dxfId="1" priority="2" operator="equal">
      <formula>"inconnu"</formula>
    </cfRule>
  </conditionalFormatting>
  <printOptions horizontalCentered="1"/>
  <pageMargins left="0.39374999999999999" right="0.39374999999999999" top="0.39374999999999999" bottom="0.39374999999999999" header="0.511811023622047" footer="0.511811023622047"/>
  <pageSetup paperSize="9" scale="51" orientation="portrait" horizontalDpi="300" verticalDpi="300" r:id="rId1"/>
  <rowBreaks count="1" manualBreakCount="1">
    <brk id="5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0"/>
  <sheetViews>
    <sheetView topLeftCell="A31" zoomScaleNormal="100" workbookViewId="0">
      <selection sqref="A1:G47"/>
    </sheetView>
  </sheetViews>
  <sheetFormatPr baseColWidth="10" defaultColWidth="11.44140625" defaultRowHeight="15" customHeight="1" x14ac:dyDescent="0.25"/>
  <cols>
    <col min="1" max="1" width="7.109375" style="43" customWidth="1"/>
    <col min="2" max="2" width="19" style="1" customWidth="1"/>
    <col min="3" max="3" width="15.33203125" style="44" customWidth="1"/>
    <col min="4" max="4" width="7.6640625" style="1" customWidth="1"/>
    <col min="5" max="5" width="12.109375" style="1" customWidth="1"/>
    <col min="6" max="6" width="10" style="45" customWidth="1"/>
    <col min="7" max="7" width="9.6640625" style="45" customWidth="1"/>
    <col min="8" max="8" width="14.33203125" customWidth="1"/>
    <col min="9" max="11" width="6.6640625" customWidth="1"/>
  </cols>
  <sheetData>
    <row r="1" spans="1:23" ht="47.25" customHeight="1" x14ac:dyDescent="0.25">
      <c r="A1" s="104">
        <v>8</v>
      </c>
      <c r="B1" s="104"/>
      <c r="C1" s="105" t="s">
        <v>595</v>
      </c>
      <c r="D1" s="105"/>
      <c r="E1" s="105"/>
      <c r="F1" s="46"/>
      <c r="G1" s="46" t="s">
        <v>596</v>
      </c>
    </row>
    <row r="3" spans="1:23" s="51" customFormat="1" ht="30" customHeight="1" x14ac:dyDescent="0.25">
      <c r="A3" s="49" t="s">
        <v>584</v>
      </c>
      <c r="B3" s="49" t="s">
        <v>1</v>
      </c>
      <c r="C3" s="49" t="s">
        <v>2</v>
      </c>
      <c r="D3" s="49" t="s">
        <v>4</v>
      </c>
      <c r="E3" s="49" t="s">
        <v>0</v>
      </c>
      <c r="F3" s="49" t="s">
        <v>10</v>
      </c>
      <c r="G3" s="50" t="s">
        <v>585</v>
      </c>
      <c r="H3" s="49" t="s">
        <v>586</v>
      </c>
      <c r="W3" s="52"/>
    </row>
    <row r="4" spans="1:23" s="59" customFormat="1" ht="15" customHeight="1" x14ac:dyDescent="0.25">
      <c r="A4" s="53">
        <v>1</v>
      </c>
      <c r="B4" s="54" t="str">
        <f t="shared" ref="B4:B35" si="0">VLOOKUP(E4,Dossard,2)</f>
        <v>HUMBERTCLAUDE</v>
      </c>
      <c r="C4" s="55" t="str">
        <f t="shared" ref="C4:C35" si="1">VLOOKUP(E4,Dossard,3)</f>
        <v>Jules</v>
      </c>
      <c r="D4" s="54" t="str">
        <f t="shared" ref="D4:D35" si="2">VLOOKUP(E4,Dossard,5)</f>
        <v>3 B</v>
      </c>
      <c r="E4" s="54">
        <v>345</v>
      </c>
      <c r="F4" s="56">
        <v>1.005787037037037E-2</v>
      </c>
      <c r="G4" s="57">
        <f t="shared" ref="G4:G35" si="3">IF(F4="","",F4/VLOOKUP(E4,Dossard,6))</f>
        <v>3.3526234567901234E-3</v>
      </c>
      <c r="H4" s="89">
        <f t="shared" ref="H4:H35" si="4">IF(E4="","",IF(OR(E4&gt;dernier,E4&lt;premier),"inconnu",IF(VLOOKUP(E4,edition,7)=8,E4,"Erreur Course")))</f>
        <v>345</v>
      </c>
      <c r="W4" s="60"/>
    </row>
    <row r="5" spans="1:23" ht="19.5" customHeight="1" x14ac:dyDescent="0.25">
      <c r="A5" s="61">
        <f t="shared" ref="A5:A36" si="5">IF(OR(H5="inconnu",H5="déjà saisi",IF(F5="","FAUX",F5=F4)),A4,A4+1)</f>
        <v>2</v>
      </c>
      <c r="B5" s="61" t="str">
        <f t="shared" si="0"/>
        <v>COMISI</v>
      </c>
      <c r="C5" s="62" t="str">
        <f t="shared" si="1"/>
        <v>Lucien</v>
      </c>
      <c r="D5" s="61" t="str">
        <f t="shared" si="2"/>
        <v>3 C</v>
      </c>
      <c r="E5" s="61">
        <v>367</v>
      </c>
      <c r="F5" s="63">
        <v>1.050925925925926E-2</v>
      </c>
      <c r="G5" s="64">
        <f t="shared" si="3"/>
        <v>3.5030864197530868E-3</v>
      </c>
      <c r="H5" s="65">
        <f t="shared" si="4"/>
        <v>367</v>
      </c>
    </row>
    <row r="6" spans="1:23" ht="19.5" customHeight="1" x14ac:dyDescent="0.25">
      <c r="A6" s="61">
        <f t="shared" si="5"/>
        <v>3</v>
      </c>
      <c r="B6" s="65" t="str">
        <f t="shared" si="0"/>
        <v>ROSAYE</v>
      </c>
      <c r="C6" s="66" t="str">
        <f t="shared" si="1"/>
        <v>Nathan</v>
      </c>
      <c r="D6" s="65" t="str">
        <f t="shared" si="2"/>
        <v>3 A</v>
      </c>
      <c r="E6" s="65">
        <v>331</v>
      </c>
      <c r="F6" s="67">
        <v>1.0844907407407407E-2</v>
      </c>
      <c r="G6" s="68">
        <f t="shared" si="3"/>
        <v>3.6149691358024691E-3</v>
      </c>
      <c r="H6" s="65">
        <f t="shared" si="4"/>
        <v>331</v>
      </c>
    </row>
    <row r="7" spans="1:23" ht="19.5" customHeight="1" x14ac:dyDescent="0.25">
      <c r="A7" s="61">
        <f t="shared" si="5"/>
        <v>4</v>
      </c>
      <c r="B7" s="18" t="str">
        <f t="shared" si="0"/>
        <v>RADU</v>
      </c>
      <c r="C7" s="69" t="str">
        <f t="shared" si="1"/>
        <v>Milan</v>
      </c>
      <c r="D7" s="28" t="str">
        <f t="shared" si="2"/>
        <v>3 B</v>
      </c>
      <c r="E7" s="18">
        <v>353</v>
      </c>
      <c r="F7" s="23">
        <v>1.0925925925925924E-2</v>
      </c>
      <c r="G7" s="70">
        <f t="shared" si="3"/>
        <v>3.6419753086419748E-3</v>
      </c>
      <c r="H7" s="65">
        <f t="shared" si="4"/>
        <v>353</v>
      </c>
    </row>
    <row r="8" spans="1:23" ht="15" customHeight="1" x14ac:dyDescent="0.25">
      <c r="A8" s="61">
        <f t="shared" si="5"/>
        <v>5</v>
      </c>
      <c r="B8" s="18" t="str">
        <f t="shared" si="0"/>
        <v>BERDAL</v>
      </c>
      <c r="C8" s="69" t="str">
        <f t="shared" si="1"/>
        <v>Robin</v>
      </c>
      <c r="D8" s="28" t="str">
        <f t="shared" si="2"/>
        <v>3 A</v>
      </c>
      <c r="E8" s="18">
        <v>311</v>
      </c>
      <c r="F8" s="23">
        <v>1.0972222222222223E-2</v>
      </c>
      <c r="G8" s="70">
        <f t="shared" si="3"/>
        <v>3.6574074074074078E-3</v>
      </c>
      <c r="H8" s="65">
        <f t="shared" si="4"/>
        <v>311</v>
      </c>
    </row>
    <row r="9" spans="1:23" ht="15" customHeight="1" x14ac:dyDescent="0.25">
      <c r="A9" s="61">
        <f t="shared" si="5"/>
        <v>6</v>
      </c>
      <c r="B9" s="18" t="str">
        <f t="shared" si="0"/>
        <v>GENET</v>
      </c>
      <c r="C9" s="69" t="str">
        <f t="shared" si="1"/>
        <v>Enzo</v>
      </c>
      <c r="D9" s="28" t="str">
        <f t="shared" si="2"/>
        <v>3 A</v>
      </c>
      <c r="E9" s="18">
        <v>322</v>
      </c>
      <c r="F9" s="23">
        <v>1.1261574074074071E-2</v>
      </c>
      <c r="G9" s="70">
        <f t="shared" si="3"/>
        <v>3.7538580246913571E-3</v>
      </c>
      <c r="H9" s="65">
        <f t="shared" si="4"/>
        <v>322</v>
      </c>
    </row>
    <row r="10" spans="1:23" ht="15" customHeight="1" x14ac:dyDescent="0.25">
      <c r="A10" s="61">
        <f t="shared" si="5"/>
        <v>7</v>
      </c>
      <c r="B10" s="18" t="str">
        <f t="shared" si="0"/>
        <v>TISSERAND</v>
      </c>
      <c r="C10" s="69" t="str">
        <f t="shared" si="1"/>
        <v>Solan</v>
      </c>
      <c r="D10" s="28" t="str">
        <f t="shared" si="2"/>
        <v>3 C</v>
      </c>
      <c r="E10" s="18">
        <v>383</v>
      </c>
      <c r="F10" s="23">
        <v>1.1527777777777777E-2</v>
      </c>
      <c r="G10" s="70">
        <f t="shared" si="3"/>
        <v>3.8425925925925923E-3</v>
      </c>
      <c r="H10" s="65">
        <f t="shared" si="4"/>
        <v>383</v>
      </c>
    </row>
    <row r="11" spans="1:23" ht="15" customHeight="1" x14ac:dyDescent="0.25">
      <c r="A11" s="61">
        <f t="shared" si="5"/>
        <v>8</v>
      </c>
      <c r="B11" s="18" t="str">
        <f t="shared" si="0"/>
        <v>KOUMMA</v>
      </c>
      <c r="C11" s="69" t="str">
        <f t="shared" si="1"/>
        <v>Hamid</v>
      </c>
      <c r="D11" s="28" t="str">
        <f t="shared" si="2"/>
        <v>3 D</v>
      </c>
      <c r="E11" s="18">
        <v>401</v>
      </c>
      <c r="F11" s="23">
        <v>1.1585648148148149E-2</v>
      </c>
      <c r="G11" s="70">
        <f t="shared" si="3"/>
        <v>3.8618827160493831E-3</v>
      </c>
      <c r="H11" s="65">
        <f t="shared" si="4"/>
        <v>401</v>
      </c>
    </row>
    <row r="12" spans="1:23" ht="15" customHeight="1" x14ac:dyDescent="0.25">
      <c r="A12" s="61">
        <f t="shared" si="5"/>
        <v>9</v>
      </c>
      <c r="B12" s="18" t="str">
        <f t="shared" si="0"/>
        <v>GHRIBI</v>
      </c>
      <c r="C12" s="69" t="str">
        <f t="shared" si="1"/>
        <v>Zakaria</v>
      </c>
      <c r="D12" s="28" t="str">
        <f t="shared" si="2"/>
        <v>3 B</v>
      </c>
      <c r="E12" s="18">
        <v>341</v>
      </c>
      <c r="F12" s="23">
        <v>1.1712962962962965E-2</v>
      </c>
      <c r="G12" s="70">
        <f t="shared" si="3"/>
        <v>3.9043209876543218E-3</v>
      </c>
      <c r="H12" s="65">
        <f t="shared" si="4"/>
        <v>341</v>
      </c>
    </row>
    <row r="13" spans="1:23" ht="15" customHeight="1" x14ac:dyDescent="0.25">
      <c r="A13" s="61">
        <f t="shared" si="5"/>
        <v>10</v>
      </c>
      <c r="B13" s="18" t="str">
        <f t="shared" si="0"/>
        <v>NIZAR</v>
      </c>
      <c r="C13" s="69" t="str">
        <f t="shared" si="1"/>
        <v>Bilal</v>
      </c>
      <c r="D13" s="28" t="str">
        <f t="shared" si="2"/>
        <v>3 D</v>
      </c>
      <c r="E13" s="18">
        <v>409</v>
      </c>
      <c r="F13" s="23">
        <v>1.1805555555555555E-2</v>
      </c>
      <c r="G13" s="70">
        <f t="shared" si="3"/>
        <v>3.9351851851851848E-3</v>
      </c>
      <c r="H13" s="65">
        <f t="shared" si="4"/>
        <v>409</v>
      </c>
    </row>
    <row r="14" spans="1:23" ht="15" customHeight="1" x14ac:dyDescent="0.25">
      <c r="A14" s="61">
        <f t="shared" si="5"/>
        <v>11</v>
      </c>
      <c r="B14" s="18" t="str">
        <f t="shared" si="0"/>
        <v>RICHARD</v>
      </c>
      <c r="C14" s="69" t="str">
        <f t="shared" si="1"/>
        <v>Natéo</v>
      </c>
      <c r="D14" s="28" t="str">
        <f t="shared" si="2"/>
        <v>3 B</v>
      </c>
      <c r="E14" s="18">
        <v>355</v>
      </c>
      <c r="F14" s="23">
        <v>1.1898148148148149E-2</v>
      </c>
      <c r="G14" s="70">
        <f t="shared" si="3"/>
        <v>3.96604938271605E-3</v>
      </c>
      <c r="H14" s="65">
        <f t="shared" si="4"/>
        <v>355</v>
      </c>
    </row>
    <row r="15" spans="1:23" ht="15" customHeight="1" x14ac:dyDescent="0.25">
      <c r="A15" s="61">
        <f t="shared" si="5"/>
        <v>12</v>
      </c>
      <c r="B15" s="18" t="str">
        <f t="shared" si="0"/>
        <v>CHONAVEL</v>
      </c>
      <c r="C15" s="69" t="str">
        <f t="shared" si="1"/>
        <v>Sacha</v>
      </c>
      <c r="D15" s="28" t="str">
        <f t="shared" si="2"/>
        <v>3 A</v>
      </c>
      <c r="E15" s="18">
        <v>316</v>
      </c>
      <c r="F15" s="23">
        <v>1.2025462962962962E-2</v>
      </c>
      <c r="G15" s="70">
        <f t="shared" si="3"/>
        <v>4.008487654320987E-3</v>
      </c>
      <c r="H15" s="65">
        <f t="shared" si="4"/>
        <v>316</v>
      </c>
    </row>
    <row r="16" spans="1:23" ht="15" customHeight="1" x14ac:dyDescent="0.25">
      <c r="A16" s="61">
        <f t="shared" si="5"/>
        <v>13</v>
      </c>
      <c r="B16" s="18" t="str">
        <f t="shared" si="0"/>
        <v>BETBEDER-MATIBET</v>
      </c>
      <c r="C16" s="69" t="str">
        <f t="shared" si="1"/>
        <v>Gabriel</v>
      </c>
      <c r="D16" s="28" t="str">
        <f t="shared" si="2"/>
        <v>3 A</v>
      </c>
      <c r="E16" s="18">
        <v>312</v>
      </c>
      <c r="F16" s="23">
        <v>1.2164351851851852E-2</v>
      </c>
      <c r="G16" s="70">
        <f t="shared" si="3"/>
        <v>4.0547839506172838E-3</v>
      </c>
      <c r="H16" s="65">
        <f t="shared" si="4"/>
        <v>312</v>
      </c>
    </row>
    <row r="17" spans="1:8" ht="15" customHeight="1" x14ac:dyDescent="0.25">
      <c r="A17" s="61">
        <f t="shared" si="5"/>
        <v>14</v>
      </c>
      <c r="B17" s="18" t="str">
        <f t="shared" si="0"/>
        <v>LIGNON</v>
      </c>
      <c r="C17" s="69" t="str">
        <f t="shared" si="1"/>
        <v>Jules</v>
      </c>
      <c r="D17" s="28" t="str">
        <f t="shared" si="2"/>
        <v>3 A</v>
      </c>
      <c r="E17" s="18">
        <v>325</v>
      </c>
      <c r="F17" s="23">
        <v>1.2280092592592592E-2</v>
      </c>
      <c r="G17" s="70">
        <f t="shared" si="3"/>
        <v>4.0933641975308644E-3</v>
      </c>
      <c r="H17" s="65">
        <f t="shared" si="4"/>
        <v>325</v>
      </c>
    </row>
    <row r="18" spans="1:8" ht="15" customHeight="1" x14ac:dyDescent="0.25">
      <c r="A18" s="61">
        <f t="shared" si="5"/>
        <v>15</v>
      </c>
      <c r="B18" s="18" t="str">
        <f t="shared" si="0"/>
        <v>GALLEMARD</v>
      </c>
      <c r="C18" s="69" t="str">
        <f t="shared" si="1"/>
        <v>Noah</v>
      </c>
      <c r="D18" s="28" t="str">
        <f t="shared" si="2"/>
        <v>3 D</v>
      </c>
      <c r="E18" s="18">
        <v>397</v>
      </c>
      <c r="F18" s="23">
        <v>1.2337962962962962E-2</v>
      </c>
      <c r="G18" s="70">
        <f t="shared" si="3"/>
        <v>4.1126543209876543E-3</v>
      </c>
      <c r="H18" s="65">
        <f t="shared" si="4"/>
        <v>397</v>
      </c>
    </row>
    <row r="19" spans="1:8" ht="15" customHeight="1" x14ac:dyDescent="0.25">
      <c r="A19" s="61">
        <f t="shared" si="5"/>
        <v>16</v>
      </c>
      <c r="B19" s="18" t="str">
        <f t="shared" si="0"/>
        <v>ASHIMWE</v>
      </c>
      <c r="C19" s="69" t="str">
        <f t="shared" si="1"/>
        <v>Dan</v>
      </c>
      <c r="D19" s="28" t="str">
        <f t="shared" si="2"/>
        <v>3 A</v>
      </c>
      <c r="E19" s="18">
        <v>310</v>
      </c>
      <c r="F19" s="84">
        <v>1.2465277777777777E-2</v>
      </c>
      <c r="G19" s="70">
        <f t="shared" si="3"/>
        <v>4.1550925925925922E-3</v>
      </c>
      <c r="H19" s="65">
        <f t="shared" si="4"/>
        <v>310</v>
      </c>
    </row>
    <row r="20" spans="1:8" ht="15" customHeight="1" x14ac:dyDescent="0.25">
      <c r="A20" s="61">
        <f t="shared" si="5"/>
        <v>17</v>
      </c>
      <c r="B20" s="38" t="str">
        <f t="shared" si="0"/>
        <v>ALLUIN-LAFUE</v>
      </c>
      <c r="C20" s="71" t="str">
        <f t="shared" si="1"/>
        <v>Robin</v>
      </c>
      <c r="D20" s="28" t="str">
        <f t="shared" si="2"/>
        <v>3 C</v>
      </c>
      <c r="E20" s="18">
        <v>360</v>
      </c>
      <c r="F20" s="84">
        <v>1.2569444444444446E-2</v>
      </c>
      <c r="G20" s="70">
        <f t="shared" si="3"/>
        <v>4.1898148148148155E-3</v>
      </c>
      <c r="H20" s="65">
        <f t="shared" si="4"/>
        <v>360</v>
      </c>
    </row>
    <row r="21" spans="1:8" ht="15" customHeight="1" x14ac:dyDescent="0.25">
      <c r="A21" s="61">
        <f t="shared" si="5"/>
        <v>18</v>
      </c>
      <c r="B21" s="38" t="str">
        <f t="shared" si="0"/>
        <v>MONTEMURRO</v>
      </c>
      <c r="C21" s="71" t="str">
        <f t="shared" si="1"/>
        <v>Paul</v>
      </c>
      <c r="D21" s="28" t="str">
        <f t="shared" si="2"/>
        <v>3 C</v>
      </c>
      <c r="E21" s="18">
        <v>375</v>
      </c>
      <c r="F21" s="84">
        <v>1.2638888888888889E-2</v>
      </c>
      <c r="G21" s="70">
        <f t="shared" si="3"/>
        <v>4.2129629629629626E-3</v>
      </c>
      <c r="H21" s="65">
        <f t="shared" si="4"/>
        <v>375</v>
      </c>
    </row>
    <row r="22" spans="1:8" ht="15" customHeight="1" x14ac:dyDescent="0.25">
      <c r="A22" s="61">
        <f t="shared" si="5"/>
        <v>19</v>
      </c>
      <c r="B22" s="38" t="str">
        <f t="shared" si="0"/>
        <v>KOUMMA</v>
      </c>
      <c r="C22" s="71" t="str">
        <f t="shared" si="1"/>
        <v>Hassan</v>
      </c>
      <c r="D22" s="28" t="str">
        <f t="shared" si="2"/>
        <v>3 B</v>
      </c>
      <c r="E22" s="18">
        <v>347</v>
      </c>
      <c r="F22" s="84">
        <v>1.2789351851851852E-2</v>
      </c>
      <c r="G22" s="70">
        <f t="shared" si="3"/>
        <v>4.2631172839506177E-3</v>
      </c>
      <c r="H22" s="65">
        <f t="shared" si="4"/>
        <v>347</v>
      </c>
    </row>
    <row r="23" spans="1:8" ht="15" customHeight="1" x14ac:dyDescent="0.25">
      <c r="A23" s="61">
        <f t="shared" si="5"/>
        <v>20</v>
      </c>
      <c r="B23" s="38" t="str">
        <f t="shared" si="0"/>
        <v>GONCALVES</v>
      </c>
      <c r="C23" s="71" t="str">
        <f t="shared" si="1"/>
        <v>Charlie</v>
      </c>
      <c r="D23" s="28" t="str">
        <f t="shared" si="2"/>
        <v>3 A</v>
      </c>
      <c r="E23" s="18">
        <v>323</v>
      </c>
      <c r="F23" s="84">
        <v>1.2824074074074073E-2</v>
      </c>
      <c r="G23" s="70">
        <f t="shared" si="3"/>
        <v>4.2746913580246912E-3</v>
      </c>
      <c r="H23" s="65">
        <f t="shared" si="4"/>
        <v>323</v>
      </c>
    </row>
    <row r="24" spans="1:8" ht="15" customHeight="1" x14ac:dyDescent="0.25">
      <c r="A24" s="61">
        <f t="shared" si="5"/>
        <v>21</v>
      </c>
      <c r="B24" s="38" t="str">
        <f t="shared" si="0"/>
        <v>COMISI</v>
      </c>
      <c r="C24" s="71" t="str">
        <f t="shared" si="1"/>
        <v>Marius</v>
      </c>
      <c r="D24" s="28" t="str">
        <f t="shared" si="2"/>
        <v>3 A</v>
      </c>
      <c r="E24" s="18">
        <v>318</v>
      </c>
      <c r="F24" s="84">
        <v>1.3125E-2</v>
      </c>
      <c r="G24" s="70">
        <f t="shared" si="3"/>
        <v>4.3749999999999995E-3</v>
      </c>
      <c r="H24" s="65">
        <f t="shared" si="4"/>
        <v>318</v>
      </c>
    </row>
    <row r="25" spans="1:8" ht="15" customHeight="1" x14ac:dyDescent="0.25">
      <c r="A25" s="61">
        <f t="shared" si="5"/>
        <v>22</v>
      </c>
      <c r="B25" s="38" t="str">
        <f t="shared" si="0"/>
        <v>BOLMONT</v>
      </c>
      <c r="C25" s="71" t="str">
        <f t="shared" si="1"/>
        <v>Simon</v>
      </c>
      <c r="D25" s="28" t="str">
        <f t="shared" si="2"/>
        <v>3 A</v>
      </c>
      <c r="E25" s="18">
        <v>313</v>
      </c>
      <c r="F25" s="84">
        <v>1.3171296296296294E-2</v>
      </c>
      <c r="G25" s="70">
        <f t="shared" si="3"/>
        <v>4.3904320987654313E-3</v>
      </c>
      <c r="H25" s="65">
        <f t="shared" si="4"/>
        <v>313</v>
      </c>
    </row>
    <row r="26" spans="1:8" ht="15" customHeight="1" x14ac:dyDescent="0.25">
      <c r="A26" s="61">
        <f t="shared" si="5"/>
        <v>23</v>
      </c>
      <c r="B26" s="38" t="str">
        <f t="shared" si="0"/>
        <v>MILITONYAN</v>
      </c>
      <c r="C26" s="71" t="str">
        <f t="shared" si="1"/>
        <v>Alex</v>
      </c>
      <c r="D26" s="28" t="str">
        <f t="shared" si="2"/>
        <v>3 B</v>
      </c>
      <c r="E26" s="18">
        <v>350</v>
      </c>
      <c r="F26" s="84">
        <v>1.324074074074074E-2</v>
      </c>
      <c r="G26" s="70">
        <f t="shared" si="3"/>
        <v>4.4135802469135801E-3</v>
      </c>
      <c r="H26" s="65">
        <f t="shared" si="4"/>
        <v>350</v>
      </c>
    </row>
    <row r="27" spans="1:8" ht="15" customHeight="1" x14ac:dyDescent="0.25">
      <c r="A27" s="61">
        <f t="shared" si="5"/>
        <v>24</v>
      </c>
      <c r="B27" s="38" t="str">
        <f t="shared" si="0"/>
        <v>KOUHAIL</v>
      </c>
      <c r="C27" s="71" t="str">
        <f t="shared" si="1"/>
        <v>Ayham</v>
      </c>
      <c r="D27" s="28" t="str">
        <f t="shared" si="2"/>
        <v>3 D</v>
      </c>
      <c r="E27" s="18">
        <v>400</v>
      </c>
      <c r="F27" s="84">
        <v>1.3310185185185187E-2</v>
      </c>
      <c r="G27" s="70">
        <f t="shared" si="3"/>
        <v>4.436728395061729E-3</v>
      </c>
      <c r="H27" s="65">
        <f t="shared" si="4"/>
        <v>400</v>
      </c>
    </row>
    <row r="28" spans="1:8" ht="15" customHeight="1" x14ac:dyDescent="0.25">
      <c r="A28" s="61">
        <f t="shared" si="5"/>
        <v>25</v>
      </c>
      <c r="B28" s="38" t="str">
        <f t="shared" si="0"/>
        <v>CHATELAT</v>
      </c>
      <c r="C28" s="71" t="str">
        <f t="shared" si="1"/>
        <v>Louka</v>
      </c>
      <c r="D28" s="28" t="str">
        <f t="shared" si="2"/>
        <v>3 B</v>
      </c>
      <c r="E28" s="18">
        <v>337</v>
      </c>
      <c r="F28" s="84">
        <v>1.3356481481481483E-2</v>
      </c>
      <c r="G28" s="70">
        <f t="shared" si="3"/>
        <v>4.4521604938271607E-3</v>
      </c>
      <c r="H28" s="65">
        <f t="shared" si="4"/>
        <v>337</v>
      </c>
    </row>
    <row r="29" spans="1:8" ht="15" customHeight="1" x14ac:dyDescent="0.25">
      <c r="A29" s="61">
        <f t="shared" si="5"/>
        <v>26</v>
      </c>
      <c r="B29" s="38" t="str">
        <f t="shared" si="0"/>
        <v>COBAN</v>
      </c>
      <c r="C29" s="71" t="str">
        <f t="shared" si="1"/>
        <v>Hamza</v>
      </c>
      <c r="D29" s="28" t="str">
        <f t="shared" si="2"/>
        <v>3 A</v>
      </c>
      <c r="E29" s="18">
        <v>317</v>
      </c>
      <c r="F29" s="84">
        <v>1.3391203703703704E-2</v>
      </c>
      <c r="G29" s="70">
        <f t="shared" si="3"/>
        <v>4.4637345679012343E-3</v>
      </c>
      <c r="H29" s="65">
        <f t="shared" si="4"/>
        <v>317</v>
      </c>
    </row>
    <row r="30" spans="1:8" ht="15" customHeight="1" x14ac:dyDescent="0.25">
      <c r="A30" s="61">
        <f t="shared" si="5"/>
        <v>27</v>
      </c>
      <c r="B30" s="38" t="str">
        <f t="shared" si="0"/>
        <v>BOULET HAQUET</v>
      </c>
      <c r="C30" s="71" t="str">
        <f t="shared" si="1"/>
        <v>Nathaël</v>
      </c>
      <c r="D30" s="28" t="str">
        <f t="shared" si="2"/>
        <v>3 B</v>
      </c>
      <c r="E30" s="18">
        <v>336</v>
      </c>
      <c r="F30" s="84">
        <v>1.3425925925925924E-2</v>
      </c>
      <c r="G30" s="70">
        <f t="shared" si="3"/>
        <v>4.4753086419753079E-3</v>
      </c>
      <c r="H30" s="65">
        <f t="shared" si="4"/>
        <v>336</v>
      </c>
    </row>
    <row r="31" spans="1:8" ht="15" customHeight="1" x14ac:dyDescent="0.25">
      <c r="A31" s="61">
        <f t="shared" si="5"/>
        <v>28</v>
      </c>
      <c r="B31" s="38" t="str">
        <f t="shared" si="0"/>
        <v>GÜNER</v>
      </c>
      <c r="C31" s="71" t="str">
        <f t="shared" si="1"/>
        <v>Mustafa</v>
      </c>
      <c r="D31" s="28" t="str">
        <f t="shared" si="2"/>
        <v>3 D</v>
      </c>
      <c r="E31" s="18">
        <v>398</v>
      </c>
      <c r="F31" s="84">
        <v>1.3958333333333335E-2</v>
      </c>
      <c r="G31" s="70">
        <f t="shared" si="3"/>
        <v>4.6527777777777782E-3</v>
      </c>
      <c r="H31" s="65">
        <f t="shared" si="4"/>
        <v>398</v>
      </c>
    </row>
    <row r="32" spans="1:8" ht="15" customHeight="1" x14ac:dyDescent="0.25">
      <c r="A32" s="61">
        <f t="shared" si="5"/>
        <v>29</v>
      </c>
      <c r="B32" s="38" t="str">
        <f t="shared" si="0"/>
        <v>MESSELOT CHEVALLEY</v>
      </c>
      <c r="C32" s="71" t="str">
        <f t="shared" si="1"/>
        <v>Angelo</v>
      </c>
      <c r="D32" s="28" t="str">
        <f t="shared" si="2"/>
        <v>3 B</v>
      </c>
      <c r="E32" s="18">
        <v>349</v>
      </c>
      <c r="F32" s="84">
        <v>1.4004629629629631E-2</v>
      </c>
      <c r="G32" s="70">
        <f t="shared" si="3"/>
        <v>4.66820987654321E-3</v>
      </c>
      <c r="H32" s="65">
        <f t="shared" si="4"/>
        <v>349</v>
      </c>
    </row>
    <row r="33" spans="1:8" ht="15" customHeight="1" x14ac:dyDescent="0.25">
      <c r="A33" s="61">
        <f t="shared" si="5"/>
        <v>30</v>
      </c>
      <c r="B33" s="38" t="str">
        <f t="shared" si="0"/>
        <v>ABSI</v>
      </c>
      <c r="C33" s="71" t="str">
        <f t="shared" si="1"/>
        <v>Jihed</v>
      </c>
      <c r="D33" s="28" t="str">
        <f t="shared" si="2"/>
        <v>3 D</v>
      </c>
      <c r="E33" s="18">
        <v>388</v>
      </c>
      <c r="F33" s="84">
        <v>1.4212962962962962E-2</v>
      </c>
      <c r="G33" s="70">
        <f t="shared" si="3"/>
        <v>4.737654320987654E-3</v>
      </c>
      <c r="H33" s="65">
        <f t="shared" si="4"/>
        <v>388</v>
      </c>
    </row>
    <row r="34" spans="1:8" ht="15" customHeight="1" x14ac:dyDescent="0.25">
      <c r="A34" s="61">
        <f t="shared" si="5"/>
        <v>31</v>
      </c>
      <c r="B34" s="38" t="str">
        <f t="shared" si="0"/>
        <v>PALLARO</v>
      </c>
      <c r="C34" s="71" t="str">
        <f t="shared" si="1"/>
        <v>Tristan</v>
      </c>
      <c r="D34" s="28" t="str">
        <f t="shared" si="2"/>
        <v>3 D</v>
      </c>
      <c r="E34" s="18">
        <v>410</v>
      </c>
      <c r="F34" s="84">
        <v>1.4340277777777776E-2</v>
      </c>
      <c r="G34" s="70">
        <f t="shared" si="3"/>
        <v>4.7800925925925919E-3</v>
      </c>
      <c r="H34" s="65">
        <f t="shared" si="4"/>
        <v>410</v>
      </c>
    </row>
    <row r="35" spans="1:8" ht="15" customHeight="1" x14ac:dyDescent="0.25">
      <c r="A35" s="61">
        <f t="shared" si="5"/>
        <v>32</v>
      </c>
      <c r="B35" s="38" t="str">
        <f t="shared" si="0"/>
        <v>PACATTE</v>
      </c>
      <c r="C35" s="71" t="str">
        <f t="shared" si="1"/>
        <v>Maxime</v>
      </c>
      <c r="D35" s="28" t="str">
        <f t="shared" si="2"/>
        <v>3 A</v>
      </c>
      <c r="E35" s="18">
        <v>327</v>
      </c>
      <c r="F35" s="84">
        <v>1.4571759259259258E-2</v>
      </c>
      <c r="G35" s="70">
        <f t="shared" si="3"/>
        <v>4.857253086419753E-3</v>
      </c>
      <c r="H35" s="65">
        <f t="shared" si="4"/>
        <v>327</v>
      </c>
    </row>
    <row r="36" spans="1:8" ht="15" customHeight="1" x14ac:dyDescent="0.25">
      <c r="A36" s="61">
        <f t="shared" si="5"/>
        <v>33</v>
      </c>
      <c r="B36" s="38" t="str">
        <f t="shared" ref="B36:B67" si="6">VLOOKUP(E36,Dossard,2)</f>
        <v>ROUZE</v>
      </c>
      <c r="C36" s="71" t="str">
        <f t="shared" ref="C36:C67" si="7">VLOOKUP(E36,Dossard,3)</f>
        <v>Salim</v>
      </c>
      <c r="D36" s="28" t="str">
        <f t="shared" ref="D36:D67" si="8">VLOOKUP(E36,Dossard,5)</f>
        <v>3 B</v>
      </c>
      <c r="E36" s="18">
        <v>356</v>
      </c>
      <c r="F36" s="84">
        <v>1.5219907407407409E-2</v>
      </c>
      <c r="G36" s="70">
        <f t="shared" ref="G36:G67" si="9">IF(F36="","",F36/VLOOKUP(E36,Dossard,6))</f>
        <v>5.0733024691358031E-3</v>
      </c>
      <c r="H36" s="65">
        <f t="shared" ref="H36:H67" si="10">IF(E36="","",IF(OR(E36&gt;dernier,E36&lt;premier),"inconnu",IF(VLOOKUP(E36,edition,7)=8,E36,"Erreur Course")))</f>
        <v>356</v>
      </c>
    </row>
    <row r="37" spans="1:8" ht="15" customHeight="1" x14ac:dyDescent="0.25">
      <c r="A37" s="61">
        <f t="shared" ref="A37:A68" si="11">IF(OR(H37="inconnu",H37="déjà saisi",IF(F37="","FAUX",F37=F36)),A36,A36+1)</f>
        <v>34</v>
      </c>
      <c r="B37" s="38" t="str">
        <f t="shared" si="6"/>
        <v>BEN SLAMA RACHED</v>
      </c>
      <c r="C37" s="71" t="str">
        <f t="shared" si="7"/>
        <v>Yanis</v>
      </c>
      <c r="D37" s="28" t="str">
        <f t="shared" si="8"/>
        <v>3 B</v>
      </c>
      <c r="E37" s="18">
        <v>335</v>
      </c>
      <c r="F37" s="84">
        <v>1.5277777777777777E-2</v>
      </c>
      <c r="G37" s="70">
        <f t="shared" si="9"/>
        <v>5.0925925925925921E-3</v>
      </c>
      <c r="H37" s="65">
        <f t="shared" si="10"/>
        <v>335</v>
      </c>
    </row>
    <row r="38" spans="1:8" ht="15" customHeight="1" x14ac:dyDescent="0.25">
      <c r="A38" s="61">
        <f t="shared" si="11"/>
        <v>35</v>
      </c>
      <c r="B38" s="38" t="str">
        <f t="shared" si="6"/>
        <v>LESPINASSE</v>
      </c>
      <c r="C38" s="71" t="str">
        <f t="shared" si="7"/>
        <v>Marius</v>
      </c>
      <c r="D38" s="28" t="str">
        <f t="shared" si="8"/>
        <v>3 E</v>
      </c>
      <c r="E38" s="18">
        <v>417</v>
      </c>
      <c r="F38" s="84">
        <v>1.5613425925925926E-2</v>
      </c>
      <c r="G38" s="70">
        <f t="shared" si="9"/>
        <v>5.2044753086419758E-3</v>
      </c>
      <c r="H38" s="65">
        <f t="shared" si="10"/>
        <v>417</v>
      </c>
    </row>
    <row r="39" spans="1:8" ht="15" customHeight="1" x14ac:dyDescent="0.25">
      <c r="A39" s="61">
        <f t="shared" si="11"/>
        <v>36</v>
      </c>
      <c r="B39" s="38" t="str">
        <f t="shared" si="6"/>
        <v>TISSERAND</v>
      </c>
      <c r="C39" s="71" t="str">
        <f t="shared" si="7"/>
        <v>Arthur</v>
      </c>
      <c r="D39" s="28" t="str">
        <f t="shared" si="8"/>
        <v>3 C</v>
      </c>
      <c r="E39" s="18">
        <v>382</v>
      </c>
      <c r="F39" s="84">
        <v>1.5671296296296298E-2</v>
      </c>
      <c r="G39" s="70">
        <f t="shared" si="9"/>
        <v>5.2237654320987656E-3</v>
      </c>
      <c r="H39" s="65">
        <f t="shared" si="10"/>
        <v>382</v>
      </c>
    </row>
    <row r="40" spans="1:8" ht="15" customHeight="1" x14ac:dyDescent="0.25">
      <c r="A40" s="61">
        <f t="shared" si="11"/>
        <v>37</v>
      </c>
      <c r="B40" s="38" t="str">
        <f t="shared" si="6"/>
        <v>STRACH</v>
      </c>
      <c r="C40" s="71" t="str">
        <f t="shared" si="7"/>
        <v>Evan</v>
      </c>
      <c r="D40" s="28" t="str">
        <f t="shared" si="8"/>
        <v>3 E</v>
      </c>
      <c r="E40" s="18">
        <v>423</v>
      </c>
      <c r="F40" s="84">
        <v>1.5902777777777776E-2</v>
      </c>
      <c r="G40" s="70">
        <f t="shared" si="9"/>
        <v>5.3009259259259251E-3</v>
      </c>
      <c r="H40" s="65">
        <f t="shared" si="10"/>
        <v>423</v>
      </c>
    </row>
    <row r="41" spans="1:8" ht="15" customHeight="1" x14ac:dyDescent="0.25">
      <c r="A41" s="61">
        <f t="shared" si="11"/>
        <v>38</v>
      </c>
      <c r="B41" s="38" t="str">
        <f t="shared" si="6"/>
        <v>RICHARD</v>
      </c>
      <c r="C41" s="71" t="str">
        <f t="shared" si="7"/>
        <v>Evan</v>
      </c>
      <c r="D41" s="28" t="str">
        <f t="shared" si="8"/>
        <v>3 B</v>
      </c>
      <c r="E41" s="18">
        <v>354</v>
      </c>
      <c r="F41" s="84">
        <v>1.5925925925925927E-2</v>
      </c>
      <c r="G41" s="70">
        <f t="shared" si="9"/>
        <v>5.3086419753086422E-3</v>
      </c>
      <c r="H41" s="65">
        <f t="shared" si="10"/>
        <v>354</v>
      </c>
    </row>
    <row r="42" spans="1:8" ht="15" customHeight="1" x14ac:dyDescent="0.25">
      <c r="A42" s="61">
        <f t="shared" si="11"/>
        <v>39</v>
      </c>
      <c r="B42" s="38" t="str">
        <f t="shared" si="6"/>
        <v>HAMMERER</v>
      </c>
      <c r="C42" s="71" t="str">
        <f t="shared" si="7"/>
        <v>William</v>
      </c>
      <c r="D42" s="28" t="str">
        <f t="shared" si="8"/>
        <v>3 E</v>
      </c>
      <c r="E42" s="18">
        <v>416</v>
      </c>
      <c r="F42" s="84">
        <v>1.5972222222222224E-2</v>
      </c>
      <c r="G42" s="70">
        <f t="shared" si="9"/>
        <v>5.3240740740740748E-3</v>
      </c>
      <c r="H42" s="65">
        <f t="shared" si="10"/>
        <v>416</v>
      </c>
    </row>
    <row r="43" spans="1:8" ht="15" customHeight="1" x14ac:dyDescent="0.25">
      <c r="A43" s="61">
        <f t="shared" si="11"/>
        <v>40</v>
      </c>
      <c r="B43" s="38" t="str">
        <f t="shared" si="6"/>
        <v>BURRI</v>
      </c>
      <c r="C43" s="71" t="str">
        <f t="shared" si="7"/>
        <v>Baptiste</v>
      </c>
      <c r="D43" s="28" t="str">
        <f t="shared" si="8"/>
        <v>3 A</v>
      </c>
      <c r="E43" s="18">
        <v>315</v>
      </c>
      <c r="F43" s="84">
        <v>1.6053240740740739E-2</v>
      </c>
      <c r="G43" s="70">
        <f t="shared" si="9"/>
        <v>5.3510802469135801E-3</v>
      </c>
      <c r="H43" s="65">
        <f t="shared" si="10"/>
        <v>315</v>
      </c>
    </row>
    <row r="44" spans="1:8" ht="15" customHeight="1" x14ac:dyDescent="0.25">
      <c r="A44" s="61">
        <f t="shared" si="11"/>
        <v>41</v>
      </c>
      <c r="B44" s="38" t="str">
        <f t="shared" si="6"/>
        <v>MOREL PALENA</v>
      </c>
      <c r="C44" s="71" t="str">
        <f t="shared" si="7"/>
        <v>Kenzo</v>
      </c>
      <c r="D44" s="28" t="str">
        <f t="shared" si="8"/>
        <v>3 A</v>
      </c>
      <c r="E44" s="18">
        <v>326</v>
      </c>
      <c r="F44" s="84">
        <v>1.7002314814814814E-2</v>
      </c>
      <c r="G44" s="70">
        <f t="shared" si="9"/>
        <v>5.6674382716049377E-3</v>
      </c>
      <c r="H44" s="65">
        <f t="shared" si="10"/>
        <v>326</v>
      </c>
    </row>
    <row r="45" spans="1:8" ht="15" customHeight="1" x14ac:dyDescent="0.25">
      <c r="A45" s="61">
        <f t="shared" si="11"/>
        <v>42</v>
      </c>
      <c r="B45" s="38" t="str">
        <f t="shared" si="6"/>
        <v>MATHIEU</v>
      </c>
      <c r="C45" s="71" t="str">
        <f t="shared" si="7"/>
        <v>Nino</v>
      </c>
      <c r="D45" s="28" t="str">
        <f t="shared" si="8"/>
        <v>3 D</v>
      </c>
      <c r="E45" s="18">
        <v>405</v>
      </c>
      <c r="F45" s="84">
        <v>1.7349537037037038E-2</v>
      </c>
      <c r="G45" s="70">
        <f t="shared" si="9"/>
        <v>5.7831790123456794E-3</v>
      </c>
      <c r="H45" s="65">
        <f t="shared" si="10"/>
        <v>405</v>
      </c>
    </row>
    <row r="46" spans="1:8" ht="15" customHeight="1" x14ac:dyDescent="0.25">
      <c r="A46" s="61">
        <f t="shared" si="11"/>
        <v>43</v>
      </c>
      <c r="B46" s="38" t="str">
        <f t="shared" si="6"/>
        <v>SAHIM</v>
      </c>
      <c r="C46" s="71" t="str">
        <f t="shared" si="7"/>
        <v>Rahyan</v>
      </c>
      <c r="D46" s="28" t="str">
        <f t="shared" si="8"/>
        <v>3 D</v>
      </c>
      <c r="E46" s="18">
        <v>412</v>
      </c>
      <c r="F46" s="84">
        <v>1.9212962962962963E-2</v>
      </c>
      <c r="G46" s="70">
        <f t="shared" si="9"/>
        <v>6.404320987654321E-3</v>
      </c>
      <c r="H46" s="65">
        <f t="shared" si="10"/>
        <v>412</v>
      </c>
    </row>
    <row r="47" spans="1:8" ht="15" customHeight="1" x14ac:dyDescent="0.25">
      <c r="A47" s="61">
        <f t="shared" si="11"/>
        <v>44</v>
      </c>
      <c r="B47" s="38" t="str">
        <f t="shared" si="6"/>
        <v>SCHELCHER</v>
      </c>
      <c r="C47" s="71" t="str">
        <f t="shared" si="7"/>
        <v>Théo</v>
      </c>
      <c r="D47" s="28" t="str">
        <f t="shared" si="8"/>
        <v>3 E</v>
      </c>
      <c r="E47" s="18">
        <v>421</v>
      </c>
      <c r="F47" s="84">
        <v>2.4305555555555556E-2</v>
      </c>
      <c r="G47" s="70">
        <f t="shared" si="9"/>
        <v>8.1018518518518514E-3</v>
      </c>
      <c r="H47" s="65">
        <f t="shared" si="10"/>
        <v>421</v>
      </c>
    </row>
    <row r="48" spans="1:8" ht="15" customHeight="1" x14ac:dyDescent="0.25">
      <c r="A48" s="61">
        <f t="shared" si="11"/>
        <v>45</v>
      </c>
      <c r="B48" s="38" t="e">
        <f t="shared" si="6"/>
        <v>#N/A</v>
      </c>
      <c r="C48" s="71" t="e">
        <f t="shared" si="7"/>
        <v>#N/A</v>
      </c>
      <c r="D48" s="28" t="e">
        <f t="shared" si="8"/>
        <v>#N/A</v>
      </c>
      <c r="E48" s="18"/>
      <c r="F48" s="84"/>
      <c r="G48" s="70" t="str">
        <f t="shared" si="9"/>
        <v/>
      </c>
      <c r="H48" s="65" t="str">
        <f t="shared" si="10"/>
        <v/>
      </c>
    </row>
    <row r="49" spans="1:8" ht="15" customHeight="1" x14ac:dyDescent="0.25">
      <c r="A49" s="61">
        <f t="shared" si="11"/>
        <v>46</v>
      </c>
      <c r="B49" s="38" t="e">
        <f t="shared" si="6"/>
        <v>#N/A</v>
      </c>
      <c r="C49" s="71" t="e">
        <f t="shared" si="7"/>
        <v>#N/A</v>
      </c>
      <c r="D49" s="28" t="e">
        <f t="shared" si="8"/>
        <v>#N/A</v>
      </c>
      <c r="E49" s="18"/>
      <c r="F49" s="84"/>
      <c r="G49" s="70" t="str">
        <f t="shared" si="9"/>
        <v/>
      </c>
      <c r="H49" s="65" t="str">
        <f t="shared" si="10"/>
        <v/>
      </c>
    </row>
    <row r="50" spans="1:8" ht="15" customHeight="1" x14ac:dyDescent="0.25">
      <c r="A50" s="61">
        <f t="shared" si="11"/>
        <v>47</v>
      </c>
      <c r="B50" s="38" t="e">
        <f t="shared" si="6"/>
        <v>#N/A</v>
      </c>
      <c r="C50" s="71" t="e">
        <f t="shared" si="7"/>
        <v>#N/A</v>
      </c>
      <c r="D50" s="28" t="e">
        <f t="shared" si="8"/>
        <v>#N/A</v>
      </c>
      <c r="E50" s="18"/>
      <c r="F50" s="84"/>
      <c r="G50" s="70" t="str">
        <f t="shared" si="9"/>
        <v/>
      </c>
      <c r="H50" s="65" t="str">
        <f t="shared" si="10"/>
        <v/>
      </c>
    </row>
    <row r="51" spans="1:8" ht="15" customHeight="1" x14ac:dyDescent="0.25">
      <c r="A51" s="61">
        <f t="shared" si="11"/>
        <v>48</v>
      </c>
      <c r="B51" s="38" t="e">
        <f t="shared" si="6"/>
        <v>#N/A</v>
      </c>
      <c r="C51" s="71" t="e">
        <f t="shared" si="7"/>
        <v>#N/A</v>
      </c>
      <c r="D51" s="28" t="e">
        <f t="shared" si="8"/>
        <v>#N/A</v>
      </c>
      <c r="E51" s="18"/>
      <c r="F51" s="84"/>
      <c r="G51" s="70" t="str">
        <f t="shared" si="9"/>
        <v/>
      </c>
      <c r="H51" s="65" t="str">
        <f t="shared" si="10"/>
        <v/>
      </c>
    </row>
    <row r="52" spans="1:8" ht="15" customHeight="1" x14ac:dyDescent="0.25">
      <c r="A52" s="61">
        <f t="shared" si="11"/>
        <v>49</v>
      </c>
      <c r="B52" s="38" t="e">
        <f t="shared" si="6"/>
        <v>#N/A</v>
      </c>
      <c r="C52" s="71" t="e">
        <f t="shared" si="7"/>
        <v>#N/A</v>
      </c>
      <c r="D52" s="28" t="e">
        <f t="shared" si="8"/>
        <v>#N/A</v>
      </c>
      <c r="E52" s="18"/>
      <c r="F52" s="84"/>
      <c r="G52" s="70" t="str">
        <f t="shared" si="9"/>
        <v/>
      </c>
      <c r="H52" s="65" t="str">
        <f t="shared" si="10"/>
        <v/>
      </c>
    </row>
    <row r="53" spans="1:8" ht="15" customHeight="1" x14ac:dyDescent="0.25">
      <c r="A53" s="61">
        <f t="shared" si="11"/>
        <v>50</v>
      </c>
      <c r="B53" s="38" t="e">
        <f t="shared" si="6"/>
        <v>#N/A</v>
      </c>
      <c r="C53" s="71" t="e">
        <f t="shared" si="7"/>
        <v>#N/A</v>
      </c>
      <c r="D53" s="28" t="e">
        <f t="shared" si="8"/>
        <v>#N/A</v>
      </c>
      <c r="E53" s="18"/>
      <c r="F53" s="84"/>
      <c r="G53" s="70" t="str">
        <f t="shared" si="9"/>
        <v/>
      </c>
      <c r="H53" s="65" t="str">
        <f t="shared" si="10"/>
        <v/>
      </c>
    </row>
    <row r="54" spans="1:8" ht="15" customHeight="1" x14ac:dyDescent="0.25">
      <c r="A54" s="61">
        <f t="shared" si="11"/>
        <v>51</v>
      </c>
      <c r="B54" s="38" t="e">
        <f t="shared" si="6"/>
        <v>#N/A</v>
      </c>
      <c r="C54" s="71" t="e">
        <f t="shared" si="7"/>
        <v>#N/A</v>
      </c>
      <c r="D54" s="28" t="e">
        <f t="shared" si="8"/>
        <v>#N/A</v>
      </c>
      <c r="E54" s="18"/>
      <c r="F54" s="84"/>
      <c r="G54" s="70" t="str">
        <f t="shared" si="9"/>
        <v/>
      </c>
      <c r="H54" s="65" t="str">
        <f t="shared" si="10"/>
        <v/>
      </c>
    </row>
    <row r="55" spans="1:8" ht="15" customHeight="1" x14ac:dyDescent="0.25">
      <c r="A55" s="61">
        <f t="shared" si="11"/>
        <v>52</v>
      </c>
      <c r="B55" s="38" t="e">
        <f t="shared" si="6"/>
        <v>#N/A</v>
      </c>
      <c r="C55" s="71" t="e">
        <f t="shared" si="7"/>
        <v>#N/A</v>
      </c>
      <c r="D55" s="28" t="e">
        <f t="shared" si="8"/>
        <v>#N/A</v>
      </c>
      <c r="E55" s="18"/>
      <c r="F55" s="84"/>
      <c r="G55" s="70" t="str">
        <f t="shared" si="9"/>
        <v/>
      </c>
      <c r="H55" s="65" t="str">
        <f t="shared" si="10"/>
        <v/>
      </c>
    </row>
    <row r="56" spans="1:8" ht="15" customHeight="1" x14ac:dyDescent="0.25">
      <c r="A56" s="61">
        <f t="shared" si="11"/>
        <v>53</v>
      </c>
      <c r="B56" s="38" t="e">
        <f t="shared" si="6"/>
        <v>#N/A</v>
      </c>
      <c r="C56" s="71" t="e">
        <f t="shared" si="7"/>
        <v>#N/A</v>
      </c>
      <c r="D56" s="28" t="e">
        <f t="shared" si="8"/>
        <v>#N/A</v>
      </c>
      <c r="E56" s="18"/>
      <c r="F56" s="84"/>
      <c r="G56" s="70" t="str">
        <f t="shared" si="9"/>
        <v/>
      </c>
      <c r="H56" s="65" t="str">
        <f t="shared" si="10"/>
        <v/>
      </c>
    </row>
    <row r="57" spans="1:8" ht="15" customHeight="1" x14ac:dyDescent="0.25">
      <c r="A57" s="61">
        <f t="shared" si="11"/>
        <v>54</v>
      </c>
      <c r="B57" s="38" t="e">
        <f t="shared" si="6"/>
        <v>#N/A</v>
      </c>
      <c r="C57" s="71" t="e">
        <f t="shared" si="7"/>
        <v>#N/A</v>
      </c>
      <c r="D57" s="28" t="e">
        <f t="shared" si="8"/>
        <v>#N/A</v>
      </c>
      <c r="E57" s="18"/>
      <c r="F57" s="84"/>
      <c r="G57" s="70" t="str">
        <f t="shared" si="9"/>
        <v/>
      </c>
      <c r="H57" s="65" t="str">
        <f t="shared" si="10"/>
        <v/>
      </c>
    </row>
    <row r="58" spans="1:8" ht="15" customHeight="1" x14ac:dyDescent="0.25">
      <c r="A58" s="61">
        <f t="shared" si="11"/>
        <v>55</v>
      </c>
      <c r="B58" s="38" t="e">
        <f t="shared" si="6"/>
        <v>#N/A</v>
      </c>
      <c r="C58" s="71" t="e">
        <f t="shared" si="7"/>
        <v>#N/A</v>
      </c>
      <c r="D58" s="28" t="e">
        <f t="shared" si="8"/>
        <v>#N/A</v>
      </c>
      <c r="E58" s="18"/>
      <c r="F58" s="84"/>
      <c r="G58" s="70" t="str">
        <f t="shared" si="9"/>
        <v/>
      </c>
      <c r="H58" s="65" t="str">
        <f t="shared" si="10"/>
        <v/>
      </c>
    </row>
    <row r="59" spans="1:8" ht="15" customHeight="1" x14ac:dyDescent="0.25">
      <c r="A59" s="61">
        <f t="shared" si="11"/>
        <v>56</v>
      </c>
      <c r="B59" s="38" t="e">
        <f t="shared" si="6"/>
        <v>#N/A</v>
      </c>
      <c r="C59" s="71" t="e">
        <f t="shared" si="7"/>
        <v>#N/A</v>
      </c>
      <c r="D59" s="28" t="e">
        <f t="shared" si="8"/>
        <v>#N/A</v>
      </c>
      <c r="E59" s="18"/>
      <c r="F59" s="84"/>
      <c r="G59" s="70" t="str">
        <f t="shared" si="9"/>
        <v/>
      </c>
      <c r="H59" s="65" t="str">
        <f t="shared" si="10"/>
        <v/>
      </c>
    </row>
    <row r="60" spans="1:8" ht="15" customHeight="1" x14ac:dyDescent="0.25">
      <c r="A60" s="61">
        <f t="shared" si="11"/>
        <v>57</v>
      </c>
      <c r="B60" s="38" t="e">
        <f t="shared" si="6"/>
        <v>#N/A</v>
      </c>
      <c r="C60" s="71" t="e">
        <f t="shared" si="7"/>
        <v>#N/A</v>
      </c>
      <c r="D60" s="28" t="e">
        <f t="shared" si="8"/>
        <v>#N/A</v>
      </c>
      <c r="E60" s="18"/>
      <c r="F60" s="84"/>
      <c r="G60" s="70" t="str">
        <f t="shared" si="9"/>
        <v/>
      </c>
      <c r="H60" s="65" t="str">
        <f t="shared" si="10"/>
        <v/>
      </c>
    </row>
    <row r="61" spans="1:8" ht="15" customHeight="1" x14ac:dyDescent="0.25">
      <c r="A61" s="61">
        <f t="shared" si="11"/>
        <v>58</v>
      </c>
      <c r="B61" s="38" t="e">
        <f t="shared" si="6"/>
        <v>#N/A</v>
      </c>
      <c r="C61" s="71" t="e">
        <f t="shared" si="7"/>
        <v>#N/A</v>
      </c>
      <c r="D61" s="28" t="e">
        <f t="shared" si="8"/>
        <v>#N/A</v>
      </c>
      <c r="E61" s="18"/>
      <c r="F61" s="84"/>
      <c r="G61" s="70" t="str">
        <f t="shared" si="9"/>
        <v/>
      </c>
      <c r="H61" s="65" t="str">
        <f t="shared" si="10"/>
        <v/>
      </c>
    </row>
    <row r="62" spans="1:8" ht="15" customHeight="1" x14ac:dyDescent="0.25">
      <c r="A62" s="61">
        <f t="shared" si="11"/>
        <v>59</v>
      </c>
      <c r="B62" s="38" t="e">
        <f t="shared" si="6"/>
        <v>#N/A</v>
      </c>
      <c r="C62" s="71" t="e">
        <f t="shared" si="7"/>
        <v>#N/A</v>
      </c>
      <c r="D62" s="28" t="e">
        <f t="shared" si="8"/>
        <v>#N/A</v>
      </c>
      <c r="E62" s="72"/>
      <c r="F62" s="73"/>
      <c r="G62" s="70" t="str">
        <f t="shared" si="9"/>
        <v/>
      </c>
      <c r="H62" s="65" t="str">
        <f t="shared" si="10"/>
        <v/>
      </c>
    </row>
    <row r="63" spans="1:8" ht="15" customHeight="1" x14ac:dyDescent="0.25">
      <c r="A63" s="61">
        <f t="shared" si="11"/>
        <v>60</v>
      </c>
      <c r="B63" s="38" t="e">
        <f t="shared" si="6"/>
        <v>#N/A</v>
      </c>
      <c r="C63" s="71" t="e">
        <f t="shared" si="7"/>
        <v>#N/A</v>
      </c>
      <c r="D63" s="28" t="e">
        <f t="shared" si="8"/>
        <v>#N/A</v>
      </c>
      <c r="E63" s="72"/>
      <c r="F63" s="73"/>
      <c r="G63" s="70" t="str">
        <f t="shared" si="9"/>
        <v/>
      </c>
      <c r="H63" s="65" t="str">
        <f t="shared" si="10"/>
        <v/>
      </c>
    </row>
    <row r="64" spans="1:8" ht="15" customHeight="1" x14ac:dyDescent="0.25">
      <c r="A64" s="61">
        <f t="shared" si="11"/>
        <v>61</v>
      </c>
      <c r="B64" s="38" t="e">
        <f t="shared" si="6"/>
        <v>#N/A</v>
      </c>
      <c r="C64" s="71" t="e">
        <f t="shared" si="7"/>
        <v>#N/A</v>
      </c>
      <c r="D64" s="28" t="e">
        <f t="shared" si="8"/>
        <v>#N/A</v>
      </c>
      <c r="E64" s="72"/>
      <c r="F64" s="73"/>
      <c r="G64" s="70" t="str">
        <f t="shared" si="9"/>
        <v/>
      </c>
      <c r="H64" s="65" t="str">
        <f t="shared" si="10"/>
        <v/>
      </c>
    </row>
    <row r="65" spans="1:8" ht="15" customHeight="1" x14ac:dyDescent="0.25">
      <c r="A65" s="61">
        <f t="shared" si="11"/>
        <v>62</v>
      </c>
      <c r="B65" s="38" t="e">
        <f t="shared" si="6"/>
        <v>#N/A</v>
      </c>
      <c r="C65" s="71" t="e">
        <f t="shared" si="7"/>
        <v>#N/A</v>
      </c>
      <c r="D65" s="28" t="e">
        <f t="shared" si="8"/>
        <v>#N/A</v>
      </c>
      <c r="E65" s="72"/>
      <c r="F65" s="73"/>
      <c r="G65" s="70" t="str">
        <f t="shared" si="9"/>
        <v/>
      </c>
      <c r="H65" s="65" t="str">
        <f t="shared" si="10"/>
        <v/>
      </c>
    </row>
    <row r="66" spans="1:8" ht="15" customHeight="1" x14ac:dyDescent="0.25">
      <c r="A66" s="61">
        <f t="shared" si="11"/>
        <v>63</v>
      </c>
      <c r="B66" s="38" t="e">
        <f t="shared" si="6"/>
        <v>#N/A</v>
      </c>
      <c r="C66" s="71" t="e">
        <f t="shared" si="7"/>
        <v>#N/A</v>
      </c>
      <c r="D66" s="28" t="e">
        <f t="shared" si="8"/>
        <v>#N/A</v>
      </c>
      <c r="E66" s="72"/>
      <c r="F66" s="73"/>
      <c r="G66" s="70" t="str">
        <f t="shared" si="9"/>
        <v/>
      </c>
      <c r="H66" s="65" t="str">
        <f t="shared" si="10"/>
        <v/>
      </c>
    </row>
    <row r="67" spans="1:8" ht="15" customHeight="1" x14ac:dyDescent="0.25">
      <c r="A67" s="61">
        <f t="shared" si="11"/>
        <v>64</v>
      </c>
      <c r="B67" s="38" t="e">
        <f t="shared" si="6"/>
        <v>#N/A</v>
      </c>
      <c r="C67" s="71" t="e">
        <f t="shared" si="7"/>
        <v>#N/A</v>
      </c>
      <c r="D67" s="28" t="e">
        <f t="shared" si="8"/>
        <v>#N/A</v>
      </c>
      <c r="E67" s="72"/>
      <c r="F67" s="73"/>
      <c r="G67" s="70" t="str">
        <f t="shared" si="9"/>
        <v/>
      </c>
      <c r="H67" s="65" t="str">
        <f t="shared" si="10"/>
        <v/>
      </c>
    </row>
    <row r="68" spans="1:8" ht="15" customHeight="1" x14ac:dyDescent="0.25">
      <c r="A68" s="61">
        <f t="shared" si="11"/>
        <v>65</v>
      </c>
      <c r="B68" s="38" t="e">
        <f t="shared" ref="B68:B104" si="12">VLOOKUP(E68,Dossard,2)</f>
        <v>#N/A</v>
      </c>
      <c r="C68" s="71" t="e">
        <f t="shared" ref="C68:C104" si="13">VLOOKUP(E68,Dossard,3)</f>
        <v>#N/A</v>
      </c>
      <c r="D68" s="28" t="e">
        <f t="shared" ref="D68:D99" si="14">VLOOKUP(E68,Dossard,5)</f>
        <v>#N/A</v>
      </c>
      <c r="E68" s="72"/>
      <c r="F68" s="73"/>
      <c r="G68" s="70" t="str">
        <f t="shared" ref="G68:G99" si="15">IF(F68="","",F68/VLOOKUP(E68,Dossard,6))</f>
        <v/>
      </c>
      <c r="H68" s="65" t="str">
        <f t="shared" ref="H68:H104" si="16">IF(E68="","",IF(OR(E68&gt;dernier,E68&lt;premier),"inconnu",IF(VLOOKUP(E68,edition,7)=8,E68,"Erreur Course")))</f>
        <v/>
      </c>
    </row>
    <row r="69" spans="1:8" ht="15" customHeight="1" x14ac:dyDescent="0.25">
      <c r="A69" s="61">
        <f t="shared" ref="A69:A100" si="17">IF(OR(H69="inconnu",H69="déjà saisi",IF(F69="","FAUX",F69=F68)),A68,A68+1)</f>
        <v>66</v>
      </c>
      <c r="B69" s="38" t="e">
        <f t="shared" si="12"/>
        <v>#N/A</v>
      </c>
      <c r="C69" s="71" t="e">
        <f t="shared" si="13"/>
        <v>#N/A</v>
      </c>
      <c r="D69" s="28" t="e">
        <f t="shared" si="14"/>
        <v>#N/A</v>
      </c>
      <c r="E69" s="72"/>
      <c r="F69" s="73"/>
      <c r="G69" s="70" t="str">
        <f t="shared" si="15"/>
        <v/>
      </c>
      <c r="H69" s="65" t="str">
        <f t="shared" si="16"/>
        <v/>
      </c>
    </row>
    <row r="70" spans="1:8" ht="15" customHeight="1" x14ac:dyDescent="0.25">
      <c r="A70" s="61">
        <f t="shared" si="17"/>
        <v>67</v>
      </c>
      <c r="B70" s="38" t="e">
        <f t="shared" si="12"/>
        <v>#N/A</v>
      </c>
      <c r="C70" s="71" t="e">
        <f t="shared" si="13"/>
        <v>#N/A</v>
      </c>
      <c r="D70" s="28" t="e">
        <f t="shared" si="14"/>
        <v>#N/A</v>
      </c>
      <c r="E70" s="72"/>
      <c r="F70" s="73"/>
      <c r="G70" s="70" t="str">
        <f t="shared" si="15"/>
        <v/>
      </c>
      <c r="H70" s="65" t="str">
        <f t="shared" si="16"/>
        <v/>
      </c>
    </row>
    <row r="71" spans="1:8" ht="15" customHeight="1" x14ac:dyDescent="0.25">
      <c r="A71" s="61">
        <f t="shared" si="17"/>
        <v>68</v>
      </c>
      <c r="B71" s="38" t="e">
        <f t="shared" si="12"/>
        <v>#N/A</v>
      </c>
      <c r="C71" s="71" t="e">
        <f t="shared" si="13"/>
        <v>#N/A</v>
      </c>
      <c r="D71" s="28" t="e">
        <f t="shared" si="14"/>
        <v>#N/A</v>
      </c>
      <c r="E71" s="72"/>
      <c r="F71" s="73"/>
      <c r="G71" s="70" t="str">
        <f t="shared" si="15"/>
        <v/>
      </c>
      <c r="H71" s="65" t="str">
        <f t="shared" si="16"/>
        <v/>
      </c>
    </row>
    <row r="72" spans="1:8" ht="15" customHeight="1" x14ac:dyDescent="0.25">
      <c r="A72" s="61">
        <f t="shared" si="17"/>
        <v>69</v>
      </c>
      <c r="B72" s="38" t="e">
        <f t="shared" si="12"/>
        <v>#N/A</v>
      </c>
      <c r="C72" s="71" t="e">
        <f t="shared" si="13"/>
        <v>#N/A</v>
      </c>
      <c r="D72" s="28" t="e">
        <f t="shared" si="14"/>
        <v>#N/A</v>
      </c>
      <c r="E72" s="72"/>
      <c r="F72" s="73"/>
      <c r="G72" s="70" t="str">
        <f t="shared" si="15"/>
        <v/>
      </c>
      <c r="H72" s="65" t="str">
        <f t="shared" si="16"/>
        <v/>
      </c>
    </row>
    <row r="73" spans="1:8" ht="15" customHeight="1" x14ac:dyDescent="0.25">
      <c r="A73" s="61">
        <f t="shared" si="17"/>
        <v>70</v>
      </c>
      <c r="B73" s="38" t="e">
        <f t="shared" si="12"/>
        <v>#N/A</v>
      </c>
      <c r="C73" s="71" t="e">
        <f t="shared" si="13"/>
        <v>#N/A</v>
      </c>
      <c r="D73" s="28" t="e">
        <f t="shared" si="14"/>
        <v>#N/A</v>
      </c>
      <c r="E73" s="72"/>
      <c r="F73" s="73"/>
      <c r="G73" s="70" t="str">
        <f t="shared" si="15"/>
        <v/>
      </c>
      <c r="H73" s="65" t="str">
        <f t="shared" si="16"/>
        <v/>
      </c>
    </row>
    <row r="74" spans="1:8" ht="15" customHeight="1" x14ac:dyDescent="0.25">
      <c r="A74" s="61">
        <f t="shared" si="17"/>
        <v>71</v>
      </c>
      <c r="B74" s="38" t="e">
        <f t="shared" si="12"/>
        <v>#N/A</v>
      </c>
      <c r="C74" s="71" t="e">
        <f t="shared" si="13"/>
        <v>#N/A</v>
      </c>
      <c r="D74" s="28" t="e">
        <f t="shared" si="14"/>
        <v>#N/A</v>
      </c>
      <c r="E74" s="72"/>
      <c r="F74" s="73"/>
      <c r="G74" s="70" t="str">
        <f t="shared" si="15"/>
        <v/>
      </c>
      <c r="H74" s="65" t="str">
        <f t="shared" si="16"/>
        <v/>
      </c>
    </row>
    <row r="75" spans="1:8" ht="15" customHeight="1" x14ac:dyDescent="0.25">
      <c r="A75" s="61">
        <f t="shared" si="17"/>
        <v>72</v>
      </c>
      <c r="B75" s="38" t="e">
        <f t="shared" si="12"/>
        <v>#N/A</v>
      </c>
      <c r="C75" s="71" t="e">
        <f t="shared" si="13"/>
        <v>#N/A</v>
      </c>
      <c r="D75" s="28" t="e">
        <f t="shared" si="14"/>
        <v>#N/A</v>
      </c>
      <c r="E75" s="72"/>
      <c r="F75" s="73"/>
      <c r="G75" s="70" t="str">
        <f t="shared" si="15"/>
        <v/>
      </c>
      <c r="H75" s="65" t="str">
        <f t="shared" si="16"/>
        <v/>
      </c>
    </row>
    <row r="76" spans="1:8" ht="15" customHeight="1" x14ac:dyDescent="0.25">
      <c r="A76" s="61">
        <f t="shared" si="17"/>
        <v>73</v>
      </c>
      <c r="B76" s="38" t="e">
        <f t="shared" si="12"/>
        <v>#N/A</v>
      </c>
      <c r="C76" s="71" t="e">
        <f t="shared" si="13"/>
        <v>#N/A</v>
      </c>
      <c r="D76" s="28" t="e">
        <f t="shared" si="14"/>
        <v>#N/A</v>
      </c>
      <c r="E76" s="72"/>
      <c r="F76" s="73"/>
      <c r="G76" s="70" t="str">
        <f t="shared" si="15"/>
        <v/>
      </c>
      <c r="H76" s="65" t="str">
        <f t="shared" si="16"/>
        <v/>
      </c>
    </row>
    <row r="77" spans="1:8" ht="15" customHeight="1" x14ac:dyDescent="0.25">
      <c r="A77" s="61">
        <f t="shared" si="17"/>
        <v>74</v>
      </c>
      <c r="B77" s="38" t="e">
        <f t="shared" si="12"/>
        <v>#N/A</v>
      </c>
      <c r="C77" s="71" t="e">
        <f t="shared" si="13"/>
        <v>#N/A</v>
      </c>
      <c r="D77" s="28" t="e">
        <f t="shared" si="14"/>
        <v>#N/A</v>
      </c>
      <c r="E77" s="72"/>
      <c r="F77" s="73"/>
      <c r="G77" s="70" t="str">
        <f t="shared" si="15"/>
        <v/>
      </c>
      <c r="H77" s="65" t="str">
        <f t="shared" si="16"/>
        <v/>
      </c>
    </row>
    <row r="78" spans="1:8" ht="15" customHeight="1" x14ac:dyDescent="0.25">
      <c r="A78" s="61">
        <f t="shared" si="17"/>
        <v>75</v>
      </c>
      <c r="B78" s="38" t="e">
        <f t="shared" si="12"/>
        <v>#N/A</v>
      </c>
      <c r="C78" s="71" t="e">
        <f t="shared" si="13"/>
        <v>#N/A</v>
      </c>
      <c r="D78" s="28" t="e">
        <f t="shared" si="14"/>
        <v>#N/A</v>
      </c>
      <c r="E78" s="72"/>
      <c r="F78" s="73"/>
      <c r="G78" s="70" t="str">
        <f t="shared" si="15"/>
        <v/>
      </c>
      <c r="H78" s="65" t="str">
        <f t="shared" si="16"/>
        <v/>
      </c>
    </row>
    <row r="79" spans="1:8" ht="15" customHeight="1" x14ac:dyDescent="0.25">
      <c r="A79" s="61">
        <f t="shared" si="17"/>
        <v>76</v>
      </c>
      <c r="B79" s="38" t="e">
        <f t="shared" si="12"/>
        <v>#N/A</v>
      </c>
      <c r="C79" s="71" t="e">
        <f t="shared" si="13"/>
        <v>#N/A</v>
      </c>
      <c r="D79" s="28" t="e">
        <f t="shared" si="14"/>
        <v>#N/A</v>
      </c>
      <c r="E79" s="72"/>
      <c r="F79" s="73"/>
      <c r="G79" s="70" t="str">
        <f t="shared" si="15"/>
        <v/>
      </c>
      <c r="H79" s="65" t="str">
        <f t="shared" si="16"/>
        <v/>
      </c>
    </row>
    <row r="80" spans="1:8" ht="15" customHeight="1" x14ac:dyDescent="0.25">
      <c r="A80" s="61">
        <f t="shared" si="17"/>
        <v>77</v>
      </c>
      <c r="B80" s="38" t="e">
        <f t="shared" si="12"/>
        <v>#N/A</v>
      </c>
      <c r="C80" s="71" t="e">
        <f t="shared" si="13"/>
        <v>#N/A</v>
      </c>
      <c r="D80" s="28" t="e">
        <f t="shared" si="14"/>
        <v>#N/A</v>
      </c>
      <c r="E80" s="72"/>
      <c r="F80" s="73"/>
      <c r="G80" s="70" t="str">
        <f t="shared" si="15"/>
        <v/>
      </c>
      <c r="H80" s="65" t="str">
        <f t="shared" si="16"/>
        <v/>
      </c>
    </row>
    <row r="81" spans="1:8" ht="15" customHeight="1" x14ac:dyDescent="0.25">
      <c r="A81" s="61">
        <f t="shared" si="17"/>
        <v>78</v>
      </c>
      <c r="B81" s="38" t="e">
        <f t="shared" si="12"/>
        <v>#N/A</v>
      </c>
      <c r="C81" s="71" t="e">
        <f t="shared" si="13"/>
        <v>#N/A</v>
      </c>
      <c r="D81" s="28" t="e">
        <f t="shared" si="14"/>
        <v>#N/A</v>
      </c>
      <c r="E81" s="72"/>
      <c r="F81" s="73"/>
      <c r="G81" s="70" t="str">
        <f t="shared" si="15"/>
        <v/>
      </c>
      <c r="H81" s="65" t="str">
        <f t="shared" si="16"/>
        <v/>
      </c>
    </row>
    <row r="82" spans="1:8" ht="15" customHeight="1" x14ac:dyDescent="0.25">
      <c r="A82" s="61">
        <f t="shared" si="17"/>
        <v>79</v>
      </c>
      <c r="B82" s="38" t="e">
        <f t="shared" si="12"/>
        <v>#N/A</v>
      </c>
      <c r="C82" s="71" t="e">
        <f t="shared" si="13"/>
        <v>#N/A</v>
      </c>
      <c r="D82" s="28" t="e">
        <f t="shared" si="14"/>
        <v>#N/A</v>
      </c>
      <c r="E82" s="72"/>
      <c r="F82" s="73"/>
      <c r="G82" s="70" t="str">
        <f t="shared" si="15"/>
        <v/>
      </c>
      <c r="H82" s="65" t="str">
        <f t="shared" si="16"/>
        <v/>
      </c>
    </row>
    <row r="83" spans="1:8" ht="15" customHeight="1" x14ac:dyDescent="0.25">
      <c r="A83" s="61">
        <f t="shared" si="17"/>
        <v>80</v>
      </c>
      <c r="B83" s="38" t="e">
        <f t="shared" si="12"/>
        <v>#N/A</v>
      </c>
      <c r="C83" s="71" t="e">
        <f t="shared" si="13"/>
        <v>#N/A</v>
      </c>
      <c r="D83" s="28" t="e">
        <f t="shared" si="14"/>
        <v>#N/A</v>
      </c>
      <c r="E83" s="72"/>
      <c r="F83" s="73"/>
      <c r="G83" s="70" t="str">
        <f t="shared" si="15"/>
        <v/>
      </c>
      <c r="H83" s="65" t="str">
        <f t="shared" si="16"/>
        <v/>
      </c>
    </row>
    <row r="84" spans="1:8" ht="15" customHeight="1" x14ac:dyDescent="0.25">
      <c r="A84" s="61">
        <f t="shared" si="17"/>
        <v>81</v>
      </c>
      <c r="B84" s="38" t="e">
        <f t="shared" si="12"/>
        <v>#N/A</v>
      </c>
      <c r="C84" s="71" t="e">
        <f t="shared" si="13"/>
        <v>#N/A</v>
      </c>
      <c r="D84" s="28" t="e">
        <f t="shared" si="14"/>
        <v>#N/A</v>
      </c>
      <c r="E84" s="72"/>
      <c r="F84" s="73"/>
      <c r="G84" s="70" t="str">
        <f t="shared" si="15"/>
        <v/>
      </c>
      <c r="H84" s="65" t="str">
        <f t="shared" si="16"/>
        <v/>
      </c>
    </row>
    <row r="85" spans="1:8" ht="15" customHeight="1" x14ac:dyDescent="0.25">
      <c r="A85" s="61">
        <f t="shared" si="17"/>
        <v>82</v>
      </c>
      <c r="B85" s="38" t="e">
        <f t="shared" si="12"/>
        <v>#N/A</v>
      </c>
      <c r="C85" s="71" t="e">
        <f t="shared" si="13"/>
        <v>#N/A</v>
      </c>
      <c r="D85" s="28" t="e">
        <f t="shared" si="14"/>
        <v>#N/A</v>
      </c>
      <c r="E85" s="72"/>
      <c r="F85" s="73"/>
      <c r="G85" s="70" t="str">
        <f t="shared" si="15"/>
        <v/>
      </c>
      <c r="H85" s="65" t="str">
        <f t="shared" si="16"/>
        <v/>
      </c>
    </row>
    <row r="86" spans="1:8" ht="15" customHeight="1" x14ac:dyDescent="0.25">
      <c r="A86" s="61">
        <f t="shared" si="17"/>
        <v>83</v>
      </c>
      <c r="B86" s="38" t="e">
        <f t="shared" si="12"/>
        <v>#N/A</v>
      </c>
      <c r="C86" s="71" t="e">
        <f t="shared" si="13"/>
        <v>#N/A</v>
      </c>
      <c r="D86" s="28" t="e">
        <f t="shared" si="14"/>
        <v>#N/A</v>
      </c>
      <c r="E86" s="72"/>
      <c r="F86" s="73"/>
      <c r="G86" s="70" t="str">
        <f t="shared" si="15"/>
        <v/>
      </c>
      <c r="H86" s="65" t="str">
        <f t="shared" si="16"/>
        <v/>
      </c>
    </row>
    <row r="87" spans="1:8" ht="15" customHeight="1" x14ac:dyDescent="0.25">
      <c r="A87" s="61">
        <f t="shared" si="17"/>
        <v>84</v>
      </c>
      <c r="B87" s="38" t="e">
        <f t="shared" si="12"/>
        <v>#N/A</v>
      </c>
      <c r="C87" s="71" t="e">
        <f t="shared" si="13"/>
        <v>#N/A</v>
      </c>
      <c r="D87" s="28" t="e">
        <f t="shared" si="14"/>
        <v>#N/A</v>
      </c>
      <c r="E87" s="72"/>
      <c r="F87" s="73"/>
      <c r="G87" s="70" t="str">
        <f t="shared" si="15"/>
        <v/>
      </c>
      <c r="H87" s="65" t="str">
        <f t="shared" si="16"/>
        <v/>
      </c>
    </row>
    <row r="88" spans="1:8" ht="15" customHeight="1" x14ac:dyDescent="0.25">
      <c r="A88" s="61">
        <f t="shared" si="17"/>
        <v>85</v>
      </c>
      <c r="B88" s="38" t="e">
        <f t="shared" si="12"/>
        <v>#N/A</v>
      </c>
      <c r="C88" s="71" t="e">
        <f t="shared" si="13"/>
        <v>#N/A</v>
      </c>
      <c r="D88" s="28" t="e">
        <f t="shared" si="14"/>
        <v>#N/A</v>
      </c>
      <c r="E88" s="72"/>
      <c r="F88" s="73"/>
      <c r="G88" s="70" t="str">
        <f t="shared" si="15"/>
        <v/>
      </c>
      <c r="H88" s="65" t="str">
        <f t="shared" si="16"/>
        <v/>
      </c>
    </row>
    <row r="89" spans="1:8" ht="15" customHeight="1" x14ac:dyDescent="0.25">
      <c r="A89" s="61">
        <f t="shared" si="17"/>
        <v>86</v>
      </c>
      <c r="B89" s="38" t="e">
        <f t="shared" si="12"/>
        <v>#N/A</v>
      </c>
      <c r="C89" s="71" t="e">
        <f t="shared" si="13"/>
        <v>#N/A</v>
      </c>
      <c r="D89" s="28" t="e">
        <f t="shared" si="14"/>
        <v>#N/A</v>
      </c>
      <c r="E89" s="72"/>
      <c r="F89" s="73"/>
      <c r="G89" s="70" t="str">
        <f t="shared" si="15"/>
        <v/>
      </c>
      <c r="H89" s="65" t="str">
        <f t="shared" si="16"/>
        <v/>
      </c>
    </row>
    <row r="90" spans="1:8" ht="15" customHeight="1" x14ac:dyDescent="0.25">
      <c r="A90" s="61">
        <f t="shared" si="17"/>
        <v>87</v>
      </c>
      <c r="B90" s="38" t="e">
        <f t="shared" si="12"/>
        <v>#N/A</v>
      </c>
      <c r="C90" s="71" t="e">
        <f t="shared" si="13"/>
        <v>#N/A</v>
      </c>
      <c r="D90" s="28" t="e">
        <f t="shared" si="14"/>
        <v>#N/A</v>
      </c>
      <c r="E90" s="72"/>
      <c r="F90" s="73"/>
      <c r="G90" s="70" t="str">
        <f t="shared" si="15"/>
        <v/>
      </c>
      <c r="H90" s="65" t="str">
        <f t="shared" si="16"/>
        <v/>
      </c>
    </row>
    <row r="91" spans="1:8" ht="15" customHeight="1" x14ac:dyDescent="0.25">
      <c r="A91" s="61">
        <f t="shared" si="17"/>
        <v>88</v>
      </c>
      <c r="B91" s="38" t="e">
        <f t="shared" si="12"/>
        <v>#N/A</v>
      </c>
      <c r="C91" s="71" t="e">
        <f t="shared" si="13"/>
        <v>#N/A</v>
      </c>
      <c r="D91" s="28" t="e">
        <f t="shared" si="14"/>
        <v>#N/A</v>
      </c>
      <c r="E91" s="72"/>
      <c r="F91" s="73"/>
      <c r="G91" s="70" t="str">
        <f t="shared" si="15"/>
        <v/>
      </c>
      <c r="H91" s="65" t="str">
        <f t="shared" si="16"/>
        <v/>
      </c>
    </row>
    <row r="92" spans="1:8" ht="15" customHeight="1" x14ac:dyDescent="0.25">
      <c r="A92" s="61">
        <f t="shared" si="17"/>
        <v>89</v>
      </c>
      <c r="B92" s="38" t="e">
        <f t="shared" si="12"/>
        <v>#N/A</v>
      </c>
      <c r="C92" s="71" t="e">
        <f t="shared" si="13"/>
        <v>#N/A</v>
      </c>
      <c r="D92" s="28" t="e">
        <f t="shared" si="14"/>
        <v>#N/A</v>
      </c>
      <c r="E92" s="72"/>
      <c r="F92" s="73"/>
      <c r="G92" s="70" t="str">
        <f t="shared" si="15"/>
        <v/>
      </c>
      <c r="H92" s="65" t="str">
        <f t="shared" si="16"/>
        <v/>
      </c>
    </row>
    <row r="93" spans="1:8" ht="15" customHeight="1" x14ac:dyDescent="0.25">
      <c r="A93" s="61">
        <f t="shared" si="17"/>
        <v>90</v>
      </c>
      <c r="B93" s="38" t="e">
        <f t="shared" si="12"/>
        <v>#N/A</v>
      </c>
      <c r="C93" s="71" t="e">
        <f t="shared" si="13"/>
        <v>#N/A</v>
      </c>
      <c r="D93" s="28" t="e">
        <f t="shared" si="14"/>
        <v>#N/A</v>
      </c>
      <c r="E93" s="72"/>
      <c r="F93" s="73"/>
      <c r="G93" s="70" t="str">
        <f t="shared" si="15"/>
        <v/>
      </c>
      <c r="H93" s="65" t="str">
        <f t="shared" si="16"/>
        <v/>
      </c>
    </row>
    <row r="94" spans="1:8" ht="15" customHeight="1" x14ac:dyDescent="0.25">
      <c r="A94" s="61">
        <f t="shared" si="17"/>
        <v>91</v>
      </c>
      <c r="B94" s="38" t="e">
        <f t="shared" si="12"/>
        <v>#N/A</v>
      </c>
      <c r="C94" s="71" t="e">
        <f t="shared" si="13"/>
        <v>#N/A</v>
      </c>
      <c r="D94" s="28" t="e">
        <f t="shared" si="14"/>
        <v>#N/A</v>
      </c>
      <c r="E94" s="72"/>
      <c r="F94" s="73"/>
      <c r="G94" s="70" t="str">
        <f t="shared" si="15"/>
        <v/>
      </c>
      <c r="H94" s="65" t="str">
        <f t="shared" si="16"/>
        <v/>
      </c>
    </row>
    <row r="95" spans="1:8" ht="15" customHeight="1" x14ac:dyDescent="0.25">
      <c r="A95" s="61">
        <f t="shared" si="17"/>
        <v>92</v>
      </c>
      <c r="B95" s="38" t="e">
        <f t="shared" si="12"/>
        <v>#N/A</v>
      </c>
      <c r="C95" s="71" t="e">
        <f t="shared" si="13"/>
        <v>#N/A</v>
      </c>
      <c r="D95" s="28" t="e">
        <f t="shared" si="14"/>
        <v>#N/A</v>
      </c>
      <c r="E95" s="72"/>
      <c r="F95" s="73"/>
      <c r="G95" s="70" t="str">
        <f t="shared" si="15"/>
        <v/>
      </c>
      <c r="H95" s="65" t="str">
        <f t="shared" si="16"/>
        <v/>
      </c>
    </row>
    <row r="96" spans="1:8" ht="15" customHeight="1" x14ac:dyDescent="0.25">
      <c r="A96" s="61">
        <f t="shared" si="17"/>
        <v>93</v>
      </c>
      <c r="B96" s="38" t="e">
        <f t="shared" si="12"/>
        <v>#N/A</v>
      </c>
      <c r="C96" s="71" t="e">
        <f t="shared" si="13"/>
        <v>#N/A</v>
      </c>
      <c r="D96" s="28" t="e">
        <f t="shared" si="14"/>
        <v>#N/A</v>
      </c>
      <c r="E96" s="72"/>
      <c r="F96" s="73"/>
      <c r="G96" s="70" t="str">
        <f t="shared" si="15"/>
        <v/>
      </c>
      <c r="H96" s="65" t="str">
        <f t="shared" si="16"/>
        <v/>
      </c>
    </row>
    <row r="97" spans="1:8" ht="15" customHeight="1" x14ac:dyDescent="0.25">
      <c r="A97" s="61">
        <f t="shared" si="17"/>
        <v>94</v>
      </c>
      <c r="B97" s="38" t="e">
        <f t="shared" si="12"/>
        <v>#N/A</v>
      </c>
      <c r="C97" s="71" t="e">
        <f t="shared" si="13"/>
        <v>#N/A</v>
      </c>
      <c r="D97" s="28" t="e">
        <f t="shared" si="14"/>
        <v>#N/A</v>
      </c>
      <c r="E97" s="72"/>
      <c r="F97" s="73"/>
      <c r="G97" s="70" t="str">
        <f t="shared" si="15"/>
        <v/>
      </c>
      <c r="H97" s="65" t="str">
        <f t="shared" si="16"/>
        <v/>
      </c>
    </row>
    <row r="98" spans="1:8" ht="15" customHeight="1" x14ac:dyDescent="0.25">
      <c r="A98" s="61">
        <f t="shared" si="17"/>
        <v>95</v>
      </c>
      <c r="B98" s="38" t="e">
        <f t="shared" si="12"/>
        <v>#N/A</v>
      </c>
      <c r="C98" s="71" t="e">
        <f t="shared" si="13"/>
        <v>#N/A</v>
      </c>
      <c r="D98" s="28" t="e">
        <f t="shared" si="14"/>
        <v>#N/A</v>
      </c>
      <c r="E98" s="72"/>
      <c r="F98" s="73"/>
      <c r="G98" s="70" t="str">
        <f t="shared" si="15"/>
        <v/>
      </c>
      <c r="H98" s="65" t="str">
        <f t="shared" si="16"/>
        <v/>
      </c>
    </row>
    <row r="99" spans="1:8" ht="15" customHeight="1" x14ac:dyDescent="0.25">
      <c r="A99" s="61">
        <f t="shared" si="17"/>
        <v>96</v>
      </c>
      <c r="B99" s="38" t="e">
        <f t="shared" si="12"/>
        <v>#N/A</v>
      </c>
      <c r="C99" s="71" t="e">
        <f t="shared" si="13"/>
        <v>#N/A</v>
      </c>
      <c r="D99" s="28" t="e">
        <f t="shared" si="14"/>
        <v>#N/A</v>
      </c>
      <c r="E99" s="72"/>
      <c r="F99" s="73"/>
      <c r="G99" s="70" t="str">
        <f t="shared" si="15"/>
        <v/>
      </c>
      <c r="H99" s="65" t="str">
        <f t="shared" si="16"/>
        <v/>
      </c>
    </row>
    <row r="100" spans="1:8" ht="15" customHeight="1" x14ac:dyDescent="0.25">
      <c r="A100" s="61">
        <f t="shared" si="17"/>
        <v>97</v>
      </c>
      <c r="B100" s="38" t="e">
        <f t="shared" si="12"/>
        <v>#N/A</v>
      </c>
      <c r="C100" s="71" t="e">
        <f t="shared" si="13"/>
        <v>#N/A</v>
      </c>
      <c r="D100" s="28" t="e">
        <f t="shared" ref="D100:D104" si="18">VLOOKUP(E100,Dossard,5)</f>
        <v>#N/A</v>
      </c>
      <c r="E100" s="72"/>
      <c r="F100" s="73"/>
      <c r="G100" s="70" t="str">
        <f t="shared" ref="G100:G104" si="19">IF(F100="","",F100/VLOOKUP(E100,Dossard,6))</f>
        <v/>
      </c>
      <c r="H100" s="65" t="str">
        <f t="shared" si="16"/>
        <v/>
      </c>
    </row>
    <row r="101" spans="1:8" ht="15" customHeight="1" x14ac:dyDescent="0.25">
      <c r="A101" s="61">
        <f t="shared" ref="A101:A106" si="20">IF(OR(H101="inconnu",H101="déjà saisi",IF(F101="","FAUX",F101=F100)),A100,A100+1)</f>
        <v>98</v>
      </c>
      <c r="B101" s="38" t="e">
        <f t="shared" si="12"/>
        <v>#N/A</v>
      </c>
      <c r="C101" s="71" t="e">
        <f t="shared" si="13"/>
        <v>#N/A</v>
      </c>
      <c r="D101" s="28" t="e">
        <f t="shared" si="18"/>
        <v>#N/A</v>
      </c>
      <c r="E101" s="72"/>
      <c r="F101" s="73"/>
      <c r="G101" s="70" t="str">
        <f t="shared" si="19"/>
        <v/>
      </c>
      <c r="H101" s="65" t="str">
        <f t="shared" si="16"/>
        <v/>
      </c>
    </row>
    <row r="102" spans="1:8" ht="15" customHeight="1" x14ac:dyDescent="0.25">
      <c r="A102" s="61">
        <f t="shared" si="20"/>
        <v>99</v>
      </c>
      <c r="B102" s="38" t="e">
        <f t="shared" si="12"/>
        <v>#N/A</v>
      </c>
      <c r="C102" s="71" t="e">
        <f t="shared" si="13"/>
        <v>#N/A</v>
      </c>
      <c r="D102" s="28" t="e">
        <f t="shared" si="18"/>
        <v>#N/A</v>
      </c>
      <c r="E102" s="72"/>
      <c r="F102" s="73"/>
      <c r="G102" s="70" t="str">
        <f t="shared" si="19"/>
        <v/>
      </c>
      <c r="H102" s="65" t="str">
        <f t="shared" si="16"/>
        <v/>
      </c>
    </row>
    <row r="103" spans="1:8" ht="15" customHeight="1" x14ac:dyDescent="0.25">
      <c r="A103" s="61">
        <f t="shared" si="20"/>
        <v>100</v>
      </c>
      <c r="B103" s="38" t="e">
        <f t="shared" si="12"/>
        <v>#N/A</v>
      </c>
      <c r="C103" s="71" t="e">
        <f t="shared" si="13"/>
        <v>#N/A</v>
      </c>
      <c r="D103" s="28" t="e">
        <f t="shared" si="18"/>
        <v>#N/A</v>
      </c>
      <c r="E103" s="72"/>
      <c r="F103" s="73"/>
      <c r="G103" s="70" t="str">
        <f t="shared" si="19"/>
        <v/>
      </c>
      <c r="H103" s="65" t="str">
        <f t="shared" si="16"/>
        <v/>
      </c>
    </row>
    <row r="104" spans="1:8" ht="15" customHeight="1" x14ac:dyDescent="0.25">
      <c r="A104" s="61">
        <f t="shared" si="20"/>
        <v>101</v>
      </c>
      <c r="B104" s="38" t="e">
        <f t="shared" si="12"/>
        <v>#N/A</v>
      </c>
      <c r="C104" s="71" t="e">
        <f t="shared" si="13"/>
        <v>#N/A</v>
      </c>
      <c r="D104" s="28" t="e">
        <f t="shared" si="18"/>
        <v>#N/A</v>
      </c>
      <c r="E104" s="72"/>
      <c r="F104" s="73"/>
      <c r="G104" s="70" t="str">
        <f t="shared" si="19"/>
        <v/>
      </c>
      <c r="H104" s="65" t="str">
        <f t="shared" si="16"/>
        <v/>
      </c>
    </row>
    <row r="105" spans="1:8" ht="15" customHeight="1" x14ac:dyDescent="0.25">
      <c r="A105" s="61">
        <f t="shared" si="20"/>
        <v>102</v>
      </c>
      <c r="D105" s="45"/>
      <c r="E105" s="45"/>
    </row>
    <row r="106" spans="1:8" ht="15" customHeight="1" x14ac:dyDescent="0.25">
      <c r="A106" s="61">
        <f t="shared" si="20"/>
        <v>103</v>
      </c>
      <c r="D106" s="45"/>
      <c r="E106" s="45"/>
    </row>
    <row r="107" spans="1:8" ht="15" customHeight="1" x14ac:dyDescent="0.25">
      <c r="D107" s="45"/>
      <c r="E107" s="45"/>
    </row>
    <row r="108" spans="1:8" ht="15" customHeight="1" x14ac:dyDescent="0.25">
      <c r="D108" s="45"/>
      <c r="E108" s="45"/>
    </row>
    <row r="109" spans="1:8" ht="15" customHeight="1" x14ac:dyDescent="0.25">
      <c r="D109" s="45"/>
      <c r="E109" s="45"/>
    </row>
    <row r="110" spans="1:8" ht="15" customHeight="1" x14ac:dyDescent="0.25">
      <c r="D110" s="45"/>
      <c r="E110" s="45"/>
    </row>
  </sheetData>
  <mergeCells count="2">
    <mergeCell ref="A1:B1"/>
    <mergeCell ref="C1:E1"/>
  </mergeCells>
  <conditionalFormatting sqref="H4:H104">
    <cfRule type="cellIs" dxfId="0" priority="2" operator="equal">
      <formula>"inconnu"</formula>
    </cfRule>
  </conditionalFormatting>
  <printOptions horizontalCentered="1"/>
  <pageMargins left="0.78749999999999998" right="0.78749999999999998" top="0.98402777777777795" bottom="0.98402777777777795" header="0.511811023622047" footer="0.511811023622047"/>
  <pageSetup paperSize="9" scale="79" orientation="portrait" horizontalDpi="300" verticalDpi="300" r:id="rId1"/>
  <rowBreaks count="1" manualBreakCount="1">
    <brk id="5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Normal="100" workbookViewId="0">
      <selection activeCell="H12" sqref="H12:M17"/>
    </sheetView>
  </sheetViews>
  <sheetFormatPr baseColWidth="10" defaultColWidth="11.44140625" defaultRowHeight="12.75" customHeight="1" x14ac:dyDescent="0.25"/>
  <cols>
    <col min="1" max="1" width="7.6640625" style="5" customWidth="1"/>
    <col min="2" max="2" width="21.6640625" style="5" customWidth="1"/>
    <col min="3" max="3" width="8.6640625" style="5" customWidth="1"/>
    <col min="4" max="4" width="9.5546875" style="5" customWidth="1"/>
    <col min="5" max="5" width="11.44140625" style="5"/>
    <col min="6" max="6" width="15" style="5" customWidth="1"/>
    <col min="7" max="7" width="4.5546875" style="5" customWidth="1"/>
    <col min="8" max="8" width="7.6640625" style="5" customWidth="1"/>
    <col min="9" max="9" width="18.33203125" style="5" customWidth="1"/>
    <col min="10" max="12" width="11.44140625" style="5"/>
    <col min="13" max="13" width="14.109375" style="5" customWidth="1"/>
    <col min="14" max="16384" width="11.44140625" style="5"/>
  </cols>
  <sheetData>
    <row r="1" spans="1:13" ht="33" customHeight="1" x14ac:dyDescent="0.25">
      <c r="A1" s="107" t="s">
        <v>618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3" ht="34.5" customHeight="1" x14ac:dyDescent="0.25">
      <c r="A2" s="107" t="s">
        <v>597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3" ht="16.8" x14ac:dyDescent="0.45">
      <c r="A3" s="106" t="s">
        <v>598</v>
      </c>
      <c r="B3" s="106"/>
      <c r="C3" s="106"/>
      <c r="D3" s="106"/>
      <c r="E3" s="106"/>
      <c r="F3" s="106"/>
      <c r="G3" s="94"/>
      <c r="H3" s="108" t="s">
        <v>599</v>
      </c>
      <c r="I3" s="108"/>
      <c r="J3" s="108"/>
      <c r="K3" s="108"/>
      <c r="L3" s="108"/>
      <c r="M3" s="108"/>
    </row>
    <row r="4" spans="1:13" ht="16.8" x14ac:dyDescent="0.45">
      <c r="A4" s="95" t="s">
        <v>600</v>
      </c>
      <c r="B4" s="95" t="s">
        <v>601</v>
      </c>
      <c r="C4" s="95" t="s">
        <v>602</v>
      </c>
      <c r="D4" s="95" t="s">
        <v>603</v>
      </c>
      <c r="E4" s="95" t="s">
        <v>604</v>
      </c>
      <c r="F4" s="95" t="s">
        <v>605</v>
      </c>
      <c r="G4" s="94"/>
      <c r="H4" s="95" t="s">
        <v>600</v>
      </c>
      <c r="I4" s="95" t="s">
        <v>601</v>
      </c>
      <c r="J4" s="95" t="s">
        <v>602</v>
      </c>
      <c r="K4" s="95" t="s">
        <v>603</v>
      </c>
      <c r="L4" s="95" t="s">
        <v>604</v>
      </c>
      <c r="M4" s="95" t="s">
        <v>605</v>
      </c>
    </row>
    <row r="5" spans="1:13" ht="16.2" x14ac:dyDescent="0.4">
      <c r="A5" s="96">
        <f ca="1">IF(F5&lt;&gt;"",RANK(F5,tps6emeseuls,1),"")</f>
        <v>1</v>
      </c>
      <c r="B5" s="97" t="s">
        <v>14</v>
      </c>
      <c r="C5" s="96">
        <f ca="1">SUMIFS(tabl_couru,tabl_tout_classes,B5)</f>
        <v>21</v>
      </c>
      <c r="D5" s="96">
        <f ca="1">COUNTIF(tabl_classes,challenge!B5)</f>
        <v>21</v>
      </c>
      <c r="E5" s="96">
        <f>COUNTIF(tabl_tout_classes,B5)</f>
        <v>22</v>
      </c>
      <c r="F5" s="98">
        <f ca="1">IF(C5=0,"",SUMIFS(tabl_temps,tabl_classes,B5)/D5)</f>
        <v>5.0066137566137569E-3</v>
      </c>
      <c r="G5" s="94"/>
      <c r="H5" s="96">
        <f t="shared" ref="H5:H10" ca="1" si="0">IF(M5&lt;&gt;"",RANK(M5,temps5eme,1),"")</f>
        <v>3</v>
      </c>
      <c r="I5" s="97" t="s">
        <v>235</v>
      </c>
      <c r="J5" s="96">
        <f t="shared" ref="J5:J10" ca="1" si="1">SUMIFS(tabl_couru,tabl_tout_classes,I5)</f>
        <v>19</v>
      </c>
      <c r="K5" s="96">
        <f ca="1">COUNTIF(tabl_classes,challenge!I5)</f>
        <v>20</v>
      </c>
      <c r="L5" s="96">
        <f t="shared" ref="L5:L10" si="2">COUNTIF(tabl_tout_classes,I5)</f>
        <v>24</v>
      </c>
      <c r="M5" s="98">
        <f t="shared" ref="M5:M10" ca="1" si="3">IF(J5=0,"",SUMIFS(tabl_temps,tabl_classes,I5)/K5)</f>
        <v>5.5462962962962966E-3</v>
      </c>
    </row>
    <row r="6" spans="1:13" ht="16.2" x14ac:dyDescent="0.4">
      <c r="A6" s="96">
        <f ca="1">IF(F6&lt;&gt;"",RANK(F6,tps6emeseuls,1),"")</f>
        <v>3</v>
      </c>
      <c r="B6" s="97" t="s">
        <v>36</v>
      </c>
      <c r="C6" s="96">
        <f ca="1">SUMIFS(tabl_couru,tabl_tout_classes,B6)</f>
        <v>17</v>
      </c>
      <c r="D6" s="96">
        <f ca="1">COUNTIF(tabl_classes,challenge!B6)</f>
        <v>18</v>
      </c>
      <c r="E6" s="96">
        <f>COUNTIF(tabl_tout_classes,B6)</f>
        <v>23</v>
      </c>
      <c r="F6" s="98">
        <f ca="1">IF(C6=0,"",SUMIFS(tabl_temps,tabl_classes,B6)/D6)</f>
        <v>5.4989711934156377E-3</v>
      </c>
      <c r="G6" s="94"/>
      <c r="H6" s="96">
        <f t="shared" ca="1" si="0"/>
        <v>1</v>
      </c>
      <c r="I6" s="97" t="s">
        <v>255</v>
      </c>
      <c r="J6" s="96">
        <f t="shared" ca="1" si="1"/>
        <v>24</v>
      </c>
      <c r="K6" s="96">
        <f ca="1">COUNTIF(tabl_classes,challenge!I6)</f>
        <v>24</v>
      </c>
      <c r="L6" s="96">
        <f t="shared" si="2"/>
        <v>25</v>
      </c>
      <c r="M6" s="98">
        <f t="shared" ca="1" si="3"/>
        <v>5.3464988425925919E-3</v>
      </c>
    </row>
    <row r="7" spans="1:13" ht="16.2" x14ac:dyDescent="0.4">
      <c r="A7" s="96">
        <f ca="1">IF(F7&lt;&gt;"",RANK(F7,tps6emeseuls,1),"")</f>
        <v>2</v>
      </c>
      <c r="B7" s="97" t="s">
        <v>54</v>
      </c>
      <c r="C7" s="96">
        <f ca="1">SUMIFS(tabl_couru,tabl_tout_classes,B7)</f>
        <v>23</v>
      </c>
      <c r="D7" s="96">
        <f ca="1">COUNTIF(tabl_classes,challenge!B7)</f>
        <v>23</v>
      </c>
      <c r="E7" s="96">
        <f>COUNTIF(tabl_tout_classes,B7)</f>
        <v>24</v>
      </c>
      <c r="F7" s="98">
        <f ca="1">IF(C7=0,"",SUMIFS(tabl_temps,tabl_classes,B7)/D7)</f>
        <v>5.3517512077294691E-3</v>
      </c>
      <c r="G7" s="94"/>
      <c r="H7" s="96">
        <f t="shared" ca="1" si="0"/>
        <v>2</v>
      </c>
      <c r="I7" s="97" t="s">
        <v>274</v>
      </c>
      <c r="J7" s="96">
        <f t="shared" ca="1" si="1"/>
        <v>18</v>
      </c>
      <c r="K7" s="96">
        <f ca="1">COUNTIF(tabl_classes,challenge!I7)</f>
        <v>21</v>
      </c>
      <c r="L7" s="96">
        <f t="shared" si="2"/>
        <v>24</v>
      </c>
      <c r="M7" s="98">
        <f t="shared" ca="1" si="3"/>
        <v>5.535438712522045E-3</v>
      </c>
    </row>
    <row r="8" spans="1:13" ht="16.2" x14ac:dyDescent="0.4">
      <c r="A8" s="96">
        <f ca="1">IF(F8&lt;&gt;"",RANK(F8,tps6emeseuls,1),"")</f>
        <v>4</v>
      </c>
      <c r="B8" s="97" t="s">
        <v>78</v>
      </c>
      <c r="C8" s="96">
        <f ca="1">SUMIFS(tabl_couru,tabl_tout_classes,B8)</f>
        <v>16</v>
      </c>
      <c r="D8" s="96">
        <f ca="1">COUNTIF(tabl_classes,challenge!B8)</f>
        <v>16</v>
      </c>
      <c r="E8" s="96">
        <f>COUNTIF(tabl_tout_classes,B8)</f>
        <v>18</v>
      </c>
      <c r="F8" s="98">
        <f ca="1">IF(C8=0,"",SUMIFS(tabl_temps,tabl_classes,B8)/D8)</f>
        <v>5.7501446759259259E-3</v>
      </c>
      <c r="G8" s="94"/>
      <c r="H8" s="96">
        <f t="shared" ca="1" si="0"/>
        <v>4</v>
      </c>
      <c r="I8" s="97" t="s">
        <v>300</v>
      </c>
      <c r="J8" s="96">
        <f t="shared" ca="1" si="1"/>
        <v>16</v>
      </c>
      <c r="K8" s="96">
        <f ca="1">COUNTIF(tabl_classes,challenge!I8)</f>
        <v>25</v>
      </c>
      <c r="L8" s="96">
        <f t="shared" si="2"/>
        <v>25</v>
      </c>
      <c r="M8" s="98">
        <f t="shared" ca="1" si="3"/>
        <v>6.4145833333333338E-3</v>
      </c>
    </row>
    <row r="9" spans="1:13" ht="16.2" x14ac:dyDescent="0.4">
      <c r="A9" s="94"/>
      <c r="B9" s="102"/>
      <c r="C9" s="94"/>
      <c r="D9" s="94"/>
      <c r="E9" s="94"/>
      <c r="F9" s="103"/>
      <c r="G9" s="94"/>
      <c r="H9" s="96">
        <f t="shared" ca="1" si="0"/>
        <v>5</v>
      </c>
      <c r="I9" s="97" t="s">
        <v>331</v>
      </c>
      <c r="J9" s="96">
        <f t="shared" ca="1" si="1"/>
        <v>13</v>
      </c>
      <c r="K9" s="96">
        <f ca="1">COUNTIF(tabl_classes,challenge!I9)</f>
        <v>14</v>
      </c>
      <c r="L9" s="96">
        <f t="shared" si="2"/>
        <v>16</v>
      </c>
      <c r="M9" s="98">
        <f t="shared" ca="1" si="3"/>
        <v>6.8171296296296296E-3</v>
      </c>
    </row>
    <row r="10" spans="1:13" ht="16.2" x14ac:dyDescent="0.4">
      <c r="A10" s="94"/>
      <c r="B10" s="102"/>
      <c r="C10" s="94"/>
      <c r="D10" s="94"/>
      <c r="E10" s="94"/>
      <c r="F10" s="103"/>
      <c r="G10" s="94"/>
      <c r="H10" s="96"/>
      <c r="I10" s="97"/>
      <c r="J10" s="96"/>
      <c r="K10" s="96"/>
      <c r="L10" s="96"/>
      <c r="M10" s="98"/>
    </row>
    <row r="11" spans="1:13" ht="16.8" x14ac:dyDescent="0.45">
      <c r="A11" s="108" t="s">
        <v>606</v>
      </c>
      <c r="B11" s="108"/>
      <c r="C11" s="108"/>
      <c r="D11" s="108"/>
      <c r="E11" s="108"/>
      <c r="F11" s="108"/>
      <c r="G11" s="94"/>
      <c r="H11" s="108" t="s">
        <v>607</v>
      </c>
      <c r="I11" s="108"/>
      <c r="J11" s="108"/>
      <c r="K11" s="108"/>
      <c r="L11" s="108"/>
      <c r="M11" s="108"/>
    </row>
    <row r="12" spans="1:13" ht="16.8" x14ac:dyDescent="0.45">
      <c r="A12" s="95" t="s">
        <v>600</v>
      </c>
      <c r="B12" s="95" t="s">
        <v>601</v>
      </c>
      <c r="C12" s="95" t="s">
        <v>602</v>
      </c>
      <c r="D12" s="95" t="s">
        <v>603</v>
      </c>
      <c r="E12" s="95" t="s">
        <v>604</v>
      </c>
      <c r="F12" s="95" t="s">
        <v>605</v>
      </c>
      <c r="G12" s="94"/>
      <c r="H12" s="95" t="s">
        <v>600</v>
      </c>
      <c r="I12" s="95" t="s">
        <v>601</v>
      </c>
      <c r="J12" s="95" t="s">
        <v>602</v>
      </c>
      <c r="K12" s="95" t="s">
        <v>603</v>
      </c>
      <c r="L12" s="95" t="s">
        <v>604</v>
      </c>
      <c r="M12" s="95" t="s">
        <v>605</v>
      </c>
    </row>
    <row r="13" spans="1:13" ht="16.2" x14ac:dyDescent="0.4">
      <c r="A13" s="96">
        <f ca="1">IF(F13&lt;&gt;"",RANK(F13,temps4eme,1),"")</f>
        <v>2</v>
      </c>
      <c r="B13" s="97" t="s">
        <v>407</v>
      </c>
      <c r="C13" s="96">
        <f ca="1">SUMIFS(tabl_couru,tabl_tout_classes,B13)</f>
        <v>22</v>
      </c>
      <c r="D13" s="96">
        <f ca="1">COUNTIF(tabl_classes,challenge!B13)</f>
        <v>22</v>
      </c>
      <c r="E13" s="96">
        <f>COUNTIF(tabl_tout_classes,B13)</f>
        <v>25</v>
      </c>
      <c r="F13" s="98">
        <f ca="1">IF(C13=0,"",SUMIFS(tabl_temps,tabl_classes,B13)/D13)</f>
        <v>4.7682554713804719E-3</v>
      </c>
      <c r="G13" s="94"/>
      <c r="H13" s="96">
        <f ca="1">IF(M13&lt;&gt;"",RANK(M13,temps3eme,1),"")</f>
        <v>2</v>
      </c>
      <c r="I13" s="97" t="s">
        <v>572</v>
      </c>
      <c r="J13" s="96">
        <f ca="1">SUMIFS(tabl_couru,tabl_tout_classes,I13)</f>
        <v>20</v>
      </c>
      <c r="K13" s="96">
        <f ca="1">COUNTIF(tabl_classes,challenge!I13)</f>
        <v>22</v>
      </c>
      <c r="L13" s="96">
        <f>COUNTIF(tabl_tout_classes,I13)</f>
        <v>24</v>
      </c>
      <c r="M13" s="98">
        <f ca="1">IF(J13=0,"",SUMIFS(tabl_temps,tabl_classes,I13)/K13)</f>
        <v>4.8697916666666672E-3</v>
      </c>
    </row>
    <row r="14" spans="1:13" ht="16.2" x14ac:dyDescent="0.4">
      <c r="A14" s="96">
        <f ca="1">IF(F14&lt;&gt;"",RANK(F14,temps4eme,1),"")</f>
        <v>1</v>
      </c>
      <c r="B14" s="97" t="s">
        <v>425</v>
      </c>
      <c r="C14" s="96">
        <f ca="1">SUMIFS(tabl_couru,tabl_tout_classes,B14)</f>
        <v>23</v>
      </c>
      <c r="D14" s="96">
        <f ca="1">COUNTIF(tabl_classes,challenge!B14)</f>
        <v>25</v>
      </c>
      <c r="E14" s="96">
        <f>COUNTIF(tabl_tout_classes,B14)</f>
        <v>26</v>
      </c>
      <c r="F14" s="98">
        <f ca="1">IF(C14=0,"",SUMIFS(tabl_temps,tabl_classes,B14)/D14)</f>
        <v>4.7243055555555554E-3</v>
      </c>
      <c r="G14" s="94"/>
      <c r="H14" s="96">
        <f ca="1">IF(M14&lt;&gt;"",RANK(M14,temps3eme,1),"")</f>
        <v>1</v>
      </c>
      <c r="I14" s="97" t="s">
        <v>574</v>
      </c>
      <c r="J14" s="96">
        <f ca="1">SUMIFS(tabl_couru,tabl_tout_classes,I14)</f>
        <v>25</v>
      </c>
      <c r="K14" s="96">
        <f ca="1">COUNTIF(tabl_classes,challenge!I14)</f>
        <v>26</v>
      </c>
      <c r="L14" s="96">
        <f>COUNTIF(tabl_tout_classes,I14)</f>
        <v>27</v>
      </c>
      <c r="M14" s="98">
        <f ca="1">IF(J14=0,"",SUMIFS(tabl_temps,tabl_classes,I14)/K14)</f>
        <v>4.8070987654320989E-3</v>
      </c>
    </row>
    <row r="15" spans="1:13" ht="16.2" x14ac:dyDescent="0.4">
      <c r="A15" s="96">
        <f ca="1">IF(F15&lt;&gt;"",RANK(F15,temps4eme,1),"")</f>
        <v>4</v>
      </c>
      <c r="B15" s="97" t="s">
        <v>451</v>
      </c>
      <c r="C15" s="96">
        <f ca="1">SUMIFS(tabl_couru,tabl_tout_classes,B15)</f>
        <v>24</v>
      </c>
      <c r="D15" s="96">
        <f ca="1">COUNTIF(tabl_classes,challenge!B15)</f>
        <v>26</v>
      </c>
      <c r="E15" s="96">
        <f>COUNTIF(tabl_tout_classes,B15)</f>
        <v>27</v>
      </c>
      <c r="F15" s="98">
        <f ca="1">IF(C15=0,"",SUMIFS(tabl_temps,tabl_classes,B15)/D15)</f>
        <v>5.7558760683760679E-3</v>
      </c>
      <c r="G15" s="94"/>
      <c r="H15" s="96">
        <f ca="1">IF(M15&lt;&gt;"",RANK(M15,temps3eme,1),"")</f>
        <v>3</v>
      </c>
      <c r="I15" s="97" t="s">
        <v>577</v>
      </c>
      <c r="J15" s="96">
        <f ca="1">SUMIFS(tabl_couru,tabl_tout_classes,I15)</f>
        <v>23</v>
      </c>
      <c r="K15" s="96">
        <f ca="1">COUNTIF(tabl_classes,challenge!I15)</f>
        <v>26</v>
      </c>
      <c r="L15" s="96">
        <f>COUNTIF(tabl_tout_classes,I15)</f>
        <v>27</v>
      </c>
      <c r="M15" s="98">
        <f ca="1">IF(J15=0,"",SUMIFS(tabl_temps,tabl_classes,I15)/K15)</f>
        <v>5.2323717948717947E-3</v>
      </c>
    </row>
    <row r="16" spans="1:13" ht="16.2" x14ac:dyDescent="0.4">
      <c r="A16" s="96">
        <f ca="1">IF(F16&lt;&gt;"",RANK(F16,temps4eme,1),"")</f>
        <v>3</v>
      </c>
      <c r="B16" s="97" t="s">
        <v>478</v>
      </c>
      <c r="C16" s="96">
        <f ca="1">SUMIFS(tabl_couru,tabl_tout_classes,B16)</f>
        <v>19</v>
      </c>
      <c r="D16" s="96">
        <f ca="1">COUNTIF(tabl_classes,challenge!B16)</f>
        <v>20</v>
      </c>
      <c r="E16" s="96">
        <f>COUNTIF(tabl_tout_classes,B16)</f>
        <v>21</v>
      </c>
      <c r="F16" s="98">
        <f ca="1">IF(C16=0,"",SUMIFS(tabl_temps,tabl_classes,B16)/D16)</f>
        <v>5.7080439814814815E-3</v>
      </c>
      <c r="G16" s="94"/>
      <c r="H16" s="96">
        <f ca="1">IF(M16&lt;&gt;"",RANK(M16,temps3eme,1),"")</f>
        <v>4</v>
      </c>
      <c r="I16" s="97" t="s">
        <v>578</v>
      </c>
      <c r="J16" s="96">
        <f ca="1">SUMIFS(tabl_couru,tabl_tout_classes,I16)</f>
        <v>22</v>
      </c>
      <c r="K16" s="96">
        <f ca="1">COUNTIF(tabl_classes,challenge!I16)</f>
        <v>23</v>
      </c>
      <c r="L16" s="96">
        <f>COUNTIF(tabl_tout_classes,I16)</f>
        <v>28</v>
      </c>
      <c r="M16" s="98">
        <f ca="1">IF(J16=0,"",SUMIFS(tabl_temps,tabl_classes,I16)/K16)</f>
        <v>5.269558507783146E-3</v>
      </c>
    </row>
    <row r="17" spans="1:13" ht="16.2" x14ac:dyDescent="0.4">
      <c r="A17" s="96">
        <f ca="1">IF(F17&lt;&gt;"",RANK(F17,temps4eme,1),"")</f>
        <v>5</v>
      </c>
      <c r="B17" s="97" t="s">
        <v>499</v>
      </c>
      <c r="C17" s="96">
        <f ca="1">SUMIFS(tabl_couru,tabl_tout_classes,B17)</f>
        <v>8</v>
      </c>
      <c r="D17" s="96">
        <f ca="1">COUNTIF(tabl_classes,challenge!B17)</f>
        <v>8</v>
      </c>
      <c r="E17" s="96">
        <f>COUNTIF(tabl_tout_classes,B17)</f>
        <v>9</v>
      </c>
      <c r="F17" s="98">
        <f ca="1">IF(C17=0,"",SUMIFS(tabl_temps,tabl_classes,B17)/D17)</f>
        <v>6.0199652777777786E-3</v>
      </c>
      <c r="G17" s="94"/>
      <c r="H17" s="96">
        <f ca="1">IF(M17&lt;&gt;"",RANK(M17,temps3eme,1),"")</f>
        <v>5</v>
      </c>
      <c r="I17" s="97" t="s">
        <v>579</v>
      </c>
      <c r="J17" s="96">
        <f ca="1">SUMIFS(tabl_couru,tabl_tout_classes,I17)</f>
        <v>12</v>
      </c>
      <c r="K17" s="96">
        <f ca="1">COUNTIF(tabl_classes,challenge!I17)</f>
        <v>12</v>
      </c>
      <c r="L17" s="96">
        <f>COUNTIF(tabl_tout_classes,I17)</f>
        <v>13</v>
      </c>
      <c r="M17" s="98">
        <f ca="1">IF(J17=0,"",SUMIFS(tabl_temps,tabl_classes,I17)/K17)</f>
        <v>6.6084747942386822E-3</v>
      </c>
    </row>
    <row r="18" spans="1:13" ht="16.2" x14ac:dyDescent="0.4">
      <c r="A18" s="94"/>
      <c r="B18" s="102"/>
      <c r="C18" s="94"/>
      <c r="D18" s="94"/>
      <c r="E18" s="94"/>
      <c r="F18" s="103"/>
      <c r="G18" s="94"/>
      <c r="H18" s="94"/>
      <c r="I18" s="102"/>
      <c r="J18" s="94"/>
      <c r="K18" s="94"/>
      <c r="L18" s="94"/>
      <c r="M18" s="103"/>
    </row>
    <row r="19" spans="1:13" ht="16.2" x14ac:dyDescent="0.4">
      <c r="A19" s="94"/>
      <c r="B19" s="94"/>
      <c r="C19" s="94"/>
      <c r="D19" s="94"/>
      <c r="E19" s="94"/>
      <c r="F19" s="94"/>
      <c r="G19" s="94"/>
    </row>
    <row r="20" spans="1:13" ht="16.2" x14ac:dyDescent="0.4">
      <c r="G20" s="94"/>
    </row>
    <row r="21" spans="1:13" ht="16.8" x14ac:dyDescent="0.45">
      <c r="A21" s="106" t="s">
        <v>608</v>
      </c>
      <c r="B21" s="106"/>
      <c r="C21" s="106"/>
      <c r="D21" s="106"/>
      <c r="E21" s="106"/>
      <c r="F21" s="106"/>
      <c r="H21" s="106" t="s">
        <v>609</v>
      </c>
      <c r="I21" s="106"/>
      <c r="J21" s="106"/>
      <c r="K21" s="106"/>
      <c r="L21" s="106"/>
      <c r="M21" s="106"/>
    </row>
    <row r="22" spans="1:13" ht="16.8" x14ac:dyDescent="0.45">
      <c r="A22" s="95" t="s">
        <v>600</v>
      </c>
      <c r="B22" s="95" t="s">
        <v>601</v>
      </c>
      <c r="C22" s="95" t="s">
        <v>602</v>
      </c>
      <c r="D22" s="95" t="s">
        <v>603</v>
      </c>
      <c r="E22" s="95" t="s">
        <v>604</v>
      </c>
      <c r="F22" s="95" t="s">
        <v>605</v>
      </c>
      <c r="H22" s="95" t="s">
        <v>600</v>
      </c>
      <c r="I22" s="95" t="s">
        <v>601</v>
      </c>
      <c r="J22" s="95" t="s">
        <v>602</v>
      </c>
      <c r="K22" s="95" t="s">
        <v>603</v>
      </c>
      <c r="L22" s="95" t="s">
        <v>604</v>
      </c>
      <c r="M22" s="95" t="s">
        <v>605</v>
      </c>
    </row>
    <row r="23" spans="1:13" ht="16.2" x14ac:dyDescent="0.4">
      <c r="A23" s="96">
        <f ca="1">IF(F23&lt;&gt;"",RANK(F23,tempsCM2,1),"")</f>
        <v>2</v>
      </c>
      <c r="B23" s="97" t="s">
        <v>117</v>
      </c>
      <c r="C23" s="96">
        <f ca="1">SUMIFS(tabl_couru,tabl_tout_classes,B23)</f>
        <v>15</v>
      </c>
      <c r="D23" s="96">
        <f ca="1">COUNTIF(tabl_classes,challenge!B23)</f>
        <v>15</v>
      </c>
      <c r="E23" s="96">
        <f>COUNTIF(tabl_tout_classes,B23)</f>
        <v>15</v>
      </c>
      <c r="F23" s="98">
        <f ca="1">IF(C23=0,"",SUMIFS(tabl_temps,tabl_classes,B23)/D23)</f>
        <v>5.5231481481481494E-3</v>
      </c>
      <c r="H23" s="96">
        <f t="shared" ref="H23:H31" ca="1" si="4">IF(M23&lt;&gt;"",RANK(M23,temps6eme,1),"")</f>
        <v>1</v>
      </c>
      <c r="I23" s="97" t="s">
        <v>14</v>
      </c>
      <c r="J23" s="96">
        <f t="shared" ref="J23:J30" ca="1" si="5">SUMIFS(tabl_couru,tabl_tout_classes,I23)</f>
        <v>21</v>
      </c>
      <c r="K23" s="96">
        <f ca="1">COUNTIF(tabl_classes,challenge!I23)</f>
        <v>21</v>
      </c>
      <c r="L23" s="96">
        <f t="shared" ref="L23:L30" si="6">COUNTIF(tabl_tout_classes,I23)</f>
        <v>22</v>
      </c>
      <c r="M23" s="98">
        <f t="shared" ref="M23:M30" ca="1" si="7">IF(J23=0,"",SUMIFS(tabl_temps,tabl_classes,I23)/K23)</f>
        <v>5.0066137566137569E-3</v>
      </c>
    </row>
    <row r="24" spans="1:13" ht="16.2" x14ac:dyDescent="0.4">
      <c r="A24" s="96">
        <f ca="1">IF(F24&lt;&gt;"",RANK(F24,tempsCM2,1),"")</f>
        <v>3</v>
      </c>
      <c r="B24" s="97" t="s">
        <v>118</v>
      </c>
      <c r="C24" s="96">
        <f ca="1">SUMIFS(tabl_couru,tabl_tout_classes,B24)</f>
        <v>8</v>
      </c>
      <c r="D24" s="96">
        <f ca="1">COUNTIF(tabl_classes,challenge!B24)</f>
        <v>8</v>
      </c>
      <c r="E24" s="96">
        <f>COUNTIF(tabl_tout_classes,B24)</f>
        <v>8</v>
      </c>
      <c r="F24" s="98">
        <f ca="1">IF(C24=0,"",SUMIFS(tabl_temps,tabl_classes,B24)/D24)</f>
        <v>5.7957175925925936E-3</v>
      </c>
      <c r="H24" s="96">
        <f t="shared" ca="1" si="4"/>
        <v>4</v>
      </c>
      <c r="I24" s="97" t="s">
        <v>36</v>
      </c>
      <c r="J24" s="96">
        <f t="shared" ca="1" si="5"/>
        <v>17</v>
      </c>
      <c r="K24" s="96">
        <f ca="1">COUNTIF(tabl_classes,challenge!I24)</f>
        <v>18</v>
      </c>
      <c r="L24" s="96">
        <f t="shared" si="6"/>
        <v>23</v>
      </c>
      <c r="M24" s="98">
        <f t="shared" ca="1" si="7"/>
        <v>5.4989711934156377E-3</v>
      </c>
    </row>
    <row r="25" spans="1:13" ht="16.2" x14ac:dyDescent="0.4">
      <c r="A25" s="96">
        <f ca="1">IF(F25&lt;&gt;"",RANK(F25,tempsCM2,1),"")</f>
        <v>1</v>
      </c>
      <c r="B25" s="96" t="s">
        <v>109</v>
      </c>
      <c r="C25" s="96">
        <f ca="1">SUMIFS(tabl_couru,tabl_tout_classes,B25)</f>
        <v>19</v>
      </c>
      <c r="D25" s="96">
        <f ca="1">COUNTIF(tabl_classes,challenge!B25)</f>
        <v>19</v>
      </c>
      <c r="E25" s="96">
        <f>COUNTIF(tabl_tout_classes,B25)</f>
        <v>19</v>
      </c>
      <c r="F25" s="98">
        <f ca="1">IF(C25=0,"",SUMIFS(tabl_temps,tabl_classes,B25)/D25)</f>
        <v>5.3661062378167661E-3</v>
      </c>
      <c r="H25" s="96">
        <f t="shared" ca="1" si="4"/>
        <v>2</v>
      </c>
      <c r="I25" s="97" t="s">
        <v>54</v>
      </c>
      <c r="J25" s="96">
        <f t="shared" ca="1" si="5"/>
        <v>23</v>
      </c>
      <c r="K25" s="96">
        <f ca="1">COUNTIF(tabl_classes,challenge!I25)</f>
        <v>23</v>
      </c>
      <c r="L25" s="96">
        <f t="shared" si="6"/>
        <v>24</v>
      </c>
      <c r="M25" s="98">
        <f t="shared" ca="1" si="7"/>
        <v>5.3517512077294691E-3</v>
      </c>
    </row>
    <row r="26" spans="1:13" ht="16.2" x14ac:dyDescent="0.4">
      <c r="A26" s="96">
        <f ca="1">IF(F26&lt;&gt;"",RANK(F26,tempsCM2,1),"")</f>
        <v>4</v>
      </c>
      <c r="B26" s="97" t="s">
        <v>107</v>
      </c>
      <c r="C26" s="96">
        <f ca="1">SUMIFS(tabl_couru,tabl_tout_classes,B26)</f>
        <v>11</v>
      </c>
      <c r="D26" s="96">
        <f ca="1">COUNTIF(tabl_classes,challenge!B26)</f>
        <v>11</v>
      </c>
      <c r="E26" s="96">
        <f>COUNTIF(tabl_tout_classes,B26)</f>
        <v>12</v>
      </c>
      <c r="F26" s="98">
        <f ca="1">IF(C26=0,"",SUMIFS(tabl_temps,tabl_classes,B26)/D26)</f>
        <v>5.9806397306397304E-3</v>
      </c>
      <c r="H26" s="96">
        <f t="shared" ca="1" si="4"/>
        <v>6</v>
      </c>
      <c r="I26" s="97" t="s">
        <v>78</v>
      </c>
      <c r="J26" s="96">
        <f t="shared" ca="1" si="5"/>
        <v>16</v>
      </c>
      <c r="K26" s="96">
        <f ca="1">COUNTIF(tabl_classes,challenge!I26)</f>
        <v>16</v>
      </c>
      <c r="L26" s="96">
        <f t="shared" si="6"/>
        <v>18</v>
      </c>
      <c r="M26" s="98">
        <f t="shared" ca="1" si="7"/>
        <v>5.7501446759259259E-3</v>
      </c>
    </row>
    <row r="27" spans="1:13" ht="16.2" x14ac:dyDescent="0.4">
      <c r="A27" s="96" t="e">
        <f ca="1">IF(F23:F27&lt;&gt;"",RANK(F27,tempsCM2,1),"")</f>
        <v>#N/A</v>
      </c>
      <c r="B27" s="96" t="s">
        <v>795</v>
      </c>
      <c r="C27" s="96">
        <f ca="1">SUMIFS(tabl_couru,tabl_tout_classes,B27)</f>
        <v>5</v>
      </c>
      <c r="D27" s="96">
        <f ca="1">COUNTIF(tabl_classes,challenge!B27)</f>
        <v>5</v>
      </c>
      <c r="E27" s="96">
        <f>COUNTIF(tabl_tout_classes,B27)</f>
        <v>5</v>
      </c>
      <c r="F27" s="98">
        <f ca="1">IF(C27=0,"",SUMIFS(tabl_temps,tabl_classes,B27)/D27)</f>
        <v>5.835648148148148E-3</v>
      </c>
      <c r="H27" s="96">
        <f t="shared" ca="1" si="4"/>
        <v>5</v>
      </c>
      <c r="I27" s="97" t="s">
        <v>117</v>
      </c>
      <c r="J27" s="96">
        <f t="shared" ca="1" si="5"/>
        <v>15</v>
      </c>
      <c r="K27" s="96">
        <f ca="1">COUNTIF(tabl_classes,challenge!I27)</f>
        <v>15</v>
      </c>
      <c r="L27" s="96">
        <f t="shared" si="6"/>
        <v>15</v>
      </c>
      <c r="M27" s="98">
        <f t="shared" ca="1" si="7"/>
        <v>5.5231481481481494E-3</v>
      </c>
    </row>
    <row r="28" spans="1:13" ht="16.2" x14ac:dyDescent="0.4">
      <c r="H28" s="96">
        <f t="shared" ca="1" si="4"/>
        <v>7</v>
      </c>
      <c r="I28" s="97" t="s">
        <v>118</v>
      </c>
      <c r="J28" s="96">
        <f t="shared" ca="1" si="5"/>
        <v>8</v>
      </c>
      <c r="K28" s="96">
        <f ca="1">COUNTIF(tabl_classes,challenge!I28)</f>
        <v>8</v>
      </c>
      <c r="L28" s="96">
        <f t="shared" si="6"/>
        <v>8</v>
      </c>
      <c r="M28" s="98">
        <f t="shared" ca="1" si="7"/>
        <v>5.7957175925925936E-3</v>
      </c>
    </row>
    <row r="29" spans="1:13" ht="16.2" x14ac:dyDescent="0.4">
      <c r="H29" s="96">
        <f t="shared" ca="1" si="4"/>
        <v>3</v>
      </c>
      <c r="I29" s="96" t="s">
        <v>109</v>
      </c>
      <c r="J29" s="96">
        <f t="shared" ca="1" si="5"/>
        <v>19</v>
      </c>
      <c r="K29" s="96">
        <f ca="1">COUNTIF(tabl_classes,challenge!I29)</f>
        <v>19</v>
      </c>
      <c r="L29" s="96">
        <f t="shared" si="6"/>
        <v>19</v>
      </c>
      <c r="M29" s="98">
        <f t="shared" ca="1" si="7"/>
        <v>5.3661062378167661E-3</v>
      </c>
    </row>
    <row r="30" spans="1:13" ht="16.2" x14ac:dyDescent="0.4">
      <c r="H30" s="96">
        <f t="shared" ca="1" si="4"/>
        <v>8</v>
      </c>
      <c r="I30" s="97" t="s">
        <v>107</v>
      </c>
      <c r="J30" s="96">
        <f t="shared" ca="1" si="5"/>
        <v>11</v>
      </c>
      <c r="K30" s="96">
        <f ca="1">COUNTIF(tabl_classes,challenge!I30)</f>
        <v>11</v>
      </c>
      <c r="L30" s="96">
        <f t="shared" si="6"/>
        <v>12</v>
      </c>
      <c r="M30" s="98">
        <f t="shared" ca="1" si="7"/>
        <v>5.9806397306397304E-3</v>
      </c>
    </row>
    <row r="31" spans="1:13" ht="17.399999999999999" customHeight="1" x14ac:dyDescent="0.4">
      <c r="H31" s="96" t="e">
        <f t="shared" ca="1" si="4"/>
        <v>#N/A</v>
      </c>
      <c r="I31" s="96" t="s">
        <v>795</v>
      </c>
      <c r="J31" s="96">
        <f t="shared" ref="J31" ca="1" si="8">SUMIFS(tabl_couru,tabl_tout_classes,I31)</f>
        <v>5</v>
      </c>
      <c r="K31" s="96">
        <f ca="1">COUNTIF(tabl_classes,challenge!I31)</f>
        <v>5</v>
      </c>
      <c r="L31" s="96">
        <f t="shared" ref="L31" si="9">COUNTIF(tabl_tout_classes,I31)</f>
        <v>5</v>
      </c>
      <c r="M31" s="98">
        <f t="shared" ref="M31" ca="1" si="10">IF(J31=0,"",SUMIFS(tabl_temps,tabl_classes,I31)/K31)</f>
        <v>5.835648148148148E-3</v>
      </c>
    </row>
  </sheetData>
  <mergeCells count="8">
    <mergeCell ref="A21:F21"/>
    <mergeCell ref="H21:M21"/>
    <mergeCell ref="A1:M1"/>
    <mergeCell ref="A2:M2"/>
    <mergeCell ref="A3:F3"/>
    <mergeCell ref="H3:M3"/>
    <mergeCell ref="A11:F11"/>
    <mergeCell ref="H11:M11"/>
  </mergeCells>
  <printOptions horizontalCentered="1"/>
  <pageMargins left="0.70833333333333304" right="0.70833333333333304" top="0.74791666666666701" bottom="0.74791666666666701" header="0.511811023622047" footer="0.511811023622047"/>
  <pageSetup paperSize="9" scale="83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28" workbookViewId="0">
      <selection sqref="A1:F47"/>
    </sheetView>
  </sheetViews>
  <sheetFormatPr baseColWidth="10" defaultRowHeight="13.2" x14ac:dyDescent="0.25"/>
  <cols>
    <col min="2" max="2" width="20.6640625" customWidth="1"/>
    <col min="6" max="6" width="14.109375" customWidth="1"/>
  </cols>
  <sheetData>
    <row r="1" spans="1:6" ht="16.8" customHeight="1" x14ac:dyDescent="0.25">
      <c r="A1" s="110" t="s">
        <v>843</v>
      </c>
      <c r="B1" s="111"/>
      <c r="C1" s="111"/>
      <c r="D1" s="111"/>
      <c r="E1" s="111"/>
      <c r="F1" s="112"/>
    </row>
    <row r="2" spans="1:6" ht="16.8" customHeight="1" x14ac:dyDescent="0.25">
      <c r="A2" s="113"/>
      <c r="B2" s="114"/>
      <c r="C2" s="114"/>
      <c r="D2" s="114"/>
      <c r="E2" s="114"/>
      <c r="F2" s="115"/>
    </row>
    <row r="3" spans="1:6" ht="16.8" x14ac:dyDescent="0.45">
      <c r="A3" s="109" t="s">
        <v>598</v>
      </c>
      <c r="B3" s="109"/>
      <c r="C3" s="109"/>
      <c r="D3" s="109"/>
      <c r="E3" s="109"/>
      <c r="F3" s="109"/>
    </row>
    <row r="4" spans="1:6" ht="16.8" x14ac:dyDescent="0.45">
      <c r="A4" s="95" t="s">
        <v>600</v>
      </c>
      <c r="B4" s="95" t="s">
        <v>601</v>
      </c>
      <c r="C4" s="95" t="s">
        <v>602</v>
      </c>
      <c r="D4" s="95" t="s">
        <v>603</v>
      </c>
      <c r="E4" s="95" t="s">
        <v>604</v>
      </c>
      <c r="F4" s="95" t="s">
        <v>605</v>
      </c>
    </row>
    <row r="5" spans="1:6" ht="16.2" x14ac:dyDescent="0.4">
      <c r="A5" s="96">
        <v>1</v>
      </c>
      <c r="B5" s="97" t="s">
        <v>14</v>
      </c>
      <c r="C5" s="96">
        <v>21</v>
      </c>
      <c r="D5" s="96">
        <v>21</v>
      </c>
      <c r="E5" s="96">
        <v>22</v>
      </c>
      <c r="F5" s="98">
        <v>5.0066137566137569E-3</v>
      </c>
    </row>
    <row r="6" spans="1:6" ht="16.2" x14ac:dyDescent="0.4">
      <c r="A6" s="96">
        <v>2</v>
      </c>
      <c r="B6" s="97" t="s">
        <v>54</v>
      </c>
      <c r="C6" s="96">
        <v>23</v>
      </c>
      <c r="D6" s="96">
        <v>23</v>
      </c>
      <c r="E6" s="96">
        <v>24</v>
      </c>
      <c r="F6" s="98">
        <v>5.3517512077294691E-3</v>
      </c>
    </row>
    <row r="7" spans="1:6" ht="16.2" x14ac:dyDescent="0.4">
      <c r="A7" s="96">
        <v>3</v>
      </c>
      <c r="B7" s="97" t="s">
        <v>36</v>
      </c>
      <c r="C7" s="96">
        <v>17</v>
      </c>
      <c r="D7" s="96">
        <v>18</v>
      </c>
      <c r="E7" s="96">
        <v>23</v>
      </c>
      <c r="F7" s="98">
        <v>5.4989711934156377E-3</v>
      </c>
    </row>
    <row r="8" spans="1:6" ht="16.2" x14ac:dyDescent="0.4">
      <c r="A8" s="96">
        <v>4</v>
      </c>
      <c r="B8" s="97" t="s">
        <v>78</v>
      </c>
      <c r="C8" s="96">
        <v>16</v>
      </c>
      <c r="D8" s="96">
        <v>16</v>
      </c>
      <c r="E8" s="96">
        <v>18</v>
      </c>
      <c r="F8" s="98">
        <v>5.7501446759259259E-3</v>
      </c>
    </row>
    <row r="11" spans="1:6" ht="16.8" x14ac:dyDescent="0.45">
      <c r="A11" s="109" t="s">
        <v>608</v>
      </c>
      <c r="B11" s="109"/>
      <c r="C11" s="109"/>
      <c r="D11" s="109"/>
      <c r="E11" s="109"/>
      <c r="F11" s="109"/>
    </row>
    <row r="12" spans="1:6" ht="16.8" x14ac:dyDescent="0.45">
      <c r="A12" s="95" t="s">
        <v>600</v>
      </c>
      <c r="B12" s="95" t="s">
        <v>601</v>
      </c>
      <c r="C12" s="95" t="s">
        <v>602</v>
      </c>
      <c r="D12" s="95" t="s">
        <v>603</v>
      </c>
      <c r="E12" s="95" t="s">
        <v>604</v>
      </c>
      <c r="F12" s="95" t="s">
        <v>605</v>
      </c>
    </row>
    <row r="13" spans="1:6" ht="16.2" x14ac:dyDescent="0.4">
      <c r="A13" s="96">
        <v>1</v>
      </c>
      <c r="B13" s="96" t="s">
        <v>109</v>
      </c>
      <c r="C13" s="96">
        <v>19</v>
      </c>
      <c r="D13" s="96">
        <v>19</v>
      </c>
      <c r="E13" s="96">
        <v>19</v>
      </c>
      <c r="F13" s="98">
        <v>5.3661062378167661E-3</v>
      </c>
    </row>
    <row r="14" spans="1:6" ht="16.2" x14ac:dyDescent="0.4">
      <c r="A14" s="96">
        <v>2</v>
      </c>
      <c r="B14" s="97" t="s">
        <v>117</v>
      </c>
      <c r="C14" s="96">
        <v>15</v>
      </c>
      <c r="D14" s="96">
        <v>15</v>
      </c>
      <c r="E14" s="96">
        <v>15</v>
      </c>
      <c r="F14" s="98">
        <v>5.5231481481481494E-3</v>
      </c>
    </row>
    <row r="15" spans="1:6" ht="16.2" x14ac:dyDescent="0.4">
      <c r="A15" s="96">
        <v>3</v>
      </c>
      <c r="B15" s="97" t="s">
        <v>118</v>
      </c>
      <c r="C15" s="96">
        <v>8</v>
      </c>
      <c r="D15" s="96">
        <v>8</v>
      </c>
      <c r="E15" s="96">
        <v>8</v>
      </c>
      <c r="F15" s="98">
        <v>5.7957175925925936E-3</v>
      </c>
    </row>
    <row r="16" spans="1:6" ht="16.2" x14ac:dyDescent="0.4">
      <c r="A16" s="96">
        <v>4</v>
      </c>
      <c r="B16" s="96" t="s">
        <v>795</v>
      </c>
      <c r="C16" s="96">
        <v>5</v>
      </c>
      <c r="D16" s="96">
        <v>5</v>
      </c>
      <c r="E16" s="96">
        <v>5</v>
      </c>
      <c r="F16" s="98">
        <v>5.835648148148148E-3</v>
      </c>
    </row>
    <row r="17" spans="1:6" ht="16.2" x14ac:dyDescent="0.4">
      <c r="A17" s="96">
        <v>5</v>
      </c>
      <c r="B17" s="97" t="s">
        <v>107</v>
      </c>
      <c r="C17" s="96">
        <v>11</v>
      </c>
      <c r="D17" s="96">
        <v>11</v>
      </c>
      <c r="E17" s="96">
        <v>12</v>
      </c>
      <c r="F17" s="98">
        <v>5.9806397306397304E-3</v>
      </c>
    </row>
    <row r="20" spans="1:6" ht="16.8" x14ac:dyDescent="0.45">
      <c r="A20" s="109" t="s">
        <v>599</v>
      </c>
      <c r="B20" s="109"/>
      <c r="C20" s="109"/>
      <c r="D20" s="109"/>
      <c r="E20" s="109"/>
      <c r="F20" s="109"/>
    </row>
    <row r="21" spans="1:6" ht="16.8" x14ac:dyDescent="0.45">
      <c r="A21" s="95" t="s">
        <v>600</v>
      </c>
      <c r="B21" s="95" t="s">
        <v>601</v>
      </c>
      <c r="C21" s="95" t="s">
        <v>602</v>
      </c>
      <c r="D21" s="95" t="s">
        <v>603</v>
      </c>
      <c r="E21" s="95" t="s">
        <v>604</v>
      </c>
      <c r="F21" s="95" t="s">
        <v>605</v>
      </c>
    </row>
    <row r="22" spans="1:6" ht="16.2" x14ac:dyDescent="0.4">
      <c r="A22" s="96">
        <v>1</v>
      </c>
      <c r="B22" s="97" t="s">
        <v>255</v>
      </c>
      <c r="C22" s="96">
        <v>24</v>
      </c>
      <c r="D22" s="96">
        <v>24</v>
      </c>
      <c r="E22" s="96">
        <v>25</v>
      </c>
      <c r="F22" s="98">
        <v>5.3464988425925919E-3</v>
      </c>
    </row>
    <row r="23" spans="1:6" ht="16.2" x14ac:dyDescent="0.4">
      <c r="A23" s="96">
        <v>2</v>
      </c>
      <c r="B23" s="97" t="s">
        <v>274</v>
      </c>
      <c r="C23" s="96">
        <v>18</v>
      </c>
      <c r="D23" s="96">
        <v>21</v>
      </c>
      <c r="E23" s="96">
        <v>24</v>
      </c>
      <c r="F23" s="98">
        <v>5.535438712522045E-3</v>
      </c>
    </row>
    <row r="24" spans="1:6" ht="16.2" x14ac:dyDescent="0.4">
      <c r="A24" s="96">
        <v>3</v>
      </c>
      <c r="B24" s="97" t="s">
        <v>235</v>
      </c>
      <c r="C24" s="96">
        <v>19</v>
      </c>
      <c r="D24" s="96">
        <v>20</v>
      </c>
      <c r="E24" s="96">
        <v>24</v>
      </c>
      <c r="F24" s="98">
        <v>5.5462962962962966E-3</v>
      </c>
    </row>
    <row r="25" spans="1:6" ht="16.2" x14ac:dyDescent="0.4">
      <c r="A25" s="96">
        <v>4</v>
      </c>
      <c r="B25" s="97" t="s">
        <v>300</v>
      </c>
      <c r="C25" s="96">
        <v>16</v>
      </c>
      <c r="D25" s="96">
        <v>25</v>
      </c>
      <c r="E25" s="96">
        <v>25</v>
      </c>
      <c r="F25" s="98">
        <v>6.4145833333333338E-3</v>
      </c>
    </row>
    <row r="26" spans="1:6" ht="16.2" x14ac:dyDescent="0.4">
      <c r="A26" s="96">
        <v>5</v>
      </c>
      <c r="B26" s="97" t="s">
        <v>331</v>
      </c>
      <c r="C26" s="96">
        <v>13</v>
      </c>
      <c r="D26" s="96">
        <v>14</v>
      </c>
      <c r="E26" s="96">
        <v>16</v>
      </c>
      <c r="F26" s="98">
        <v>6.8171296296296296E-3</v>
      </c>
    </row>
    <row r="29" spans="1:6" ht="16.8" x14ac:dyDescent="0.45">
      <c r="A29" s="109" t="s">
        <v>606</v>
      </c>
      <c r="B29" s="109"/>
      <c r="C29" s="109"/>
      <c r="D29" s="109"/>
      <c r="E29" s="109"/>
      <c r="F29" s="109"/>
    </row>
    <row r="30" spans="1:6" ht="16.8" x14ac:dyDescent="0.45">
      <c r="A30" s="95" t="s">
        <v>600</v>
      </c>
      <c r="B30" s="95" t="s">
        <v>601</v>
      </c>
      <c r="C30" s="95" t="s">
        <v>602</v>
      </c>
      <c r="D30" s="95" t="s">
        <v>603</v>
      </c>
      <c r="E30" s="95" t="s">
        <v>604</v>
      </c>
      <c r="F30" s="95" t="s">
        <v>605</v>
      </c>
    </row>
    <row r="31" spans="1:6" ht="16.2" x14ac:dyDescent="0.4">
      <c r="A31" s="96">
        <v>1</v>
      </c>
      <c r="B31" s="97" t="s">
        <v>425</v>
      </c>
      <c r="C31" s="96">
        <v>23</v>
      </c>
      <c r="D31" s="96">
        <v>25</v>
      </c>
      <c r="E31" s="96">
        <v>26</v>
      </c>
      <c r="F31" s="98">
        <v>4.7243055555555554E-3</v>
      </c>
    </row>
    <row r="32" spans="1:6" ht="16.2" x14ac:dyDescent="0.4">
      <c r="A32" s="96">
        <v>2</v>
      </c>
      <c r="B32" s="97" t="s">
        <v>407</v>
      </c>
      <c r="C32" s="96">
        <v>22</v>
      </c>
      <c r="D32" s="96">
        <v>22</v>
      </c>
      <c r="E32" s="96">
        <v>25</v>
      </c>
      <c r="F32" s="98">
        <v>4.7682554713804719E-3</v>
      </c>
    </row>
    <row r="33" spans="1:6" ht="16.2" x14ac:dyDescent="0.4">
      <c r="A33" s="96">
        <v>3</v>
      </c>
      <c r="B33" s="97" t="s">
        <v>478</v>
      </c>
      <c r="C33" s="96">
        <v>19</v>
      </c>
      <c r="D33" s="96">
        <v>20</v>
      </c>
      <c r="E33" s="96">
        <v>21</v>
      </c>
      <c r="F33" s="98">
        <v>5.7080439814814815E-3</v>
      </c>
    </row>
    <row r="34" spans="1:6" ht="16.2" x14ac:dyDescent="0.4">
      <c r="A34" s="96">
        <v>4</v>
      </c>
      <c r="B34" s="97" t="s">
        <v>451</v>
      </c>
      <c r="C34" s="96">
        <v>24</v>
      </c>
      <c r="D34" s="96">
        <v>26</v>
      </c>
      <c r="E34" s="96">
        <v>27</v>
      </c>
      <c r="F34" s="98">
        <v>5.7558760683760679E-3</v>
      </c>
    </row>
    <row r="35" spans="1:6" ht="16.2" x14ac:dyDescent="0.4">
      <c r="A35" s="96">
        <v>5</v>
      </c>
      <c r="B35" s="97" t="s">
        <v>499</v>
      </c>
      <c r="C35" s="96">
        <v>8</v>
      </c>
      <c r="D35" s="96">
        <v>8</v>
      </c>
      <c r="E35" s="96">
        <v>9</v>
      </c>
      <c r="F35" s="98">
        <v>6.0199652777777786E-3</v>
      </c>
    </row>
    <row r="37" spans="1:6" ht="16.8" x14ac:dyDescent="0.45">
      <c r="A37" s="108" t="s">
        <v>607</v>
      </c>
      <c r="B37" s="108"/>
      <c r="C37" s="108"/>
      <c r="D37" s="108"/>
      <c r="E37" s="108"/>
      <c r="F37" s="108"/>
    </row>
    <row r="38" spans="1:6" ht="16.8" x14ac:dyDescent="0.45">
      <c r="A38" s="95" t="s">
        <v>600</v>
      </c>
      <c r="B38" s="95" t="s">
        <v>601</v>
      </c>
      <c r="C38" s="95" t="s">
        <v>602</v>
      </c>
      <c r="D38" s="95" t="s">
        <v>603</v>
      </c>
      <c r="E38" s="95" t="s">
        <v>604</v>
      </c>
      <c r="F38" s="95" t="s">
        <v>605</v>
      </c>
    </row>
    <row r="39" spans="1:6" ht="16.2" x14ac:dyDescent="0.4">
      <c r="A39" s="96">
        <v>1</v>
      </c>
      <c r="B39" s="97" t="s">
        <v>574</v>
      </c>
      <c r="C39" s="96">
        <v>25</v>
      </c>
      <c r="D39" s="96">
        <v>26</v>
      </c>
      <c r="E39" s="96">
        <v>27</v>
      </c>
      <c r="F39" s="98">
        <v>4.8070987654320989E-3</v>
      </c>
    </row>
    <row r="40" spans="1:6" ht="16.2" x14ac:dyDescent="0.4">
      <c r="A40" s="96">
        <v>2</v>
      </c>
      <c r="B40" s="97" t="s">
        <v>572</v>
      </c>
      <c r="C40" s="96">
        <v>20</v>
      </c>
      <c r="D40" s="96">
        <v>22</v>
      </c>
      <c r="E40" s="96">
        <v>24</v>
      </c>
      <c r="F40" s="98">
        <v>4.8697916666666672E-3</v>
      </c>
    </row>
    <row r="41" spans="1:6" ht="16.2" x14ac:dyDescent="0.4">
      <c r="A41" s="96">
        <v>3</v>
      </c>
      <c r="B41" s="97" t="s">
        <v>577</v>
      </c>
      <c r="C41" s="96">
        <v>23</v>
      </c>
      <c r="D41" s="96">
        <v>26</v>
      </c>
      <c r="E41" s="96">
        <v>27</v>
      </c>
      <c r="F41" s="98">
        <v>5.2323717948717947E-3</v>
      </c>
    </row>
    <row r="42" spans="1:6" ht="16.2" x14ac:dyDescent="0.4">
      <c r="A42" s="96">
        <v>4</v>
      </c>
      <c r="B42" s="97" t="s">
        <v>578</v>
      </c>
      <c r="C42" s="96">
        <v>22</v>
      </c>
      <c r="D42" s="96">
        <v>23</v>
      </c>
      <c r="E42" s="96">
        <v>28</v>
      </c>
      <c r="F42" s="98">
        <v>5.269558507783146E-3</v>
      </c>
    </row>
    <row r="43" spans="1:6" ht="16.2" x14ac:dyDescent="0.4">
      <c r="A43" s="96">
        <v>5</v>
      </c>
      <c r="B43" s="97" t="s">
        <v>579</v>
      </c>
      <c r="C43" s="96">
        <v>12</v>
      </c>
      <c r="D43" s="96">
        <v>12</v>
      </c>
      <c r="E43" s="96">
        <v>13</v>
      </c>
      <c r="F43" s="98">
        <v>6.6084747942386822E-3</v>
      </c>
    </row>
  </sheetData>
  <sortState ref="A37:F41">
    <sortCondition ref="A37:A41"/>
  </sortState>
  <mergeCells count="6">
    <mergeCell ref="A3:F3"/>
    <mergeCell ref="A11:F11"/>
    <mergeCell ref="A20:F20"/>
    <mergeCell ref="A29:F29"/>
    <mergeCell ref="A37:F37"/>
    <mergeCell ref="A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50</vt:i4>
      </vt:variant>
    </vt:vector>
  </HeadingPairs>
  <TitlesOfParts>
    <vt:vector size="61" baseType="lpstr">
      <vt:lpstr>inscript</vt:lpstr>
      <vt:lpstr>c1</vt:lpstr>
      <vt:lpstr>c2</vt:lpstr>
      <vt:lpstr>c3</vt:lpstr>
      <vt:lpstr>c4</vt:lpstr>
      <vt:lpstr>c5</vt:lpstr>
      <vt:lpstr>c6</vt:lpstr>
      <vt:lpstr>c7</vt:lpstr>
      <vt:lpstr>c8</vt:lpstr>
      <vt:lpstr>challenge</vt:lpstr>
      <vt:lpstr>Affichage</vt:lpstr>
      <vt:lpstr>derndossel</vt:lpstr>
      <vt:lpstr>dernier</vt:lpstr>
      <vt:lpstr>dosc1</vt:lpstr>
      <vt:lpstr>dosc2</vt:lpstr>
      <vt:lpstr>dosc3</vt:lpstr>
      <vt:lpstr>dosc4</vt:lpstr>
      <vt:lpstr>dosc5</vt:lpstr>
      <vt:lpstr>dosc6</vt:lpstr>
      <vt:lpstr>dosc7</vt:lpstr>
      <vt:lpstr>dosc8</vt:lpstr>
      <vt:lpstr>Dossard</vt:lpstr>
      <vt:lpstr>edition</vt:lpstr>
      <vt:lpstr>inscriptions</vt:lpstr>
      <vt:lpstr>maxc1</vt:lpstr>
      <vt:lpstr>maxc2</vt:lpstr>
      <vt:lpstr>maxc3</vt:lpstr>
      <vt:lpstr>maxc4</vt:lpstr>
      <vt:lpstr>maxc5</vt:lpstr>
      <vt:lpstr>maxc6</vt:lpstr>
      <vt:lpstr>maxc7</vt:lpstr>
      <vt:lpstr>maxc8</vt:lpstr>
      <vt:lpstr>NBT</vt:lpstr>
      <vt:lpstr>numdossard</vt:lpstr>
      <vt:lpstr>premier</vt:lpstr>
      <vt:lpstr>'c1'!Print_Area</vt:lpstr>
      <vt:lpstr>'c2'!Print_Area</vt:lpstr>
      <vt:lpstr>'c3'!Print_Area</vt:lpstr>
      <vt:lpstr>'c5'!Print_Area</vt:lpstr>
      <vt:lpstr>'c6'!Print_Area</vt:lpstr>
      <vt:lpstr>'c7'!Print_Area</vt:lpstr>
      <vt:lpstr>'c8'!Print_Area</vt:lpstr>
      <vt:lpstr>challenge!Print_Area</vt:lpstr>
      <vt:lpstr>tabl_classes</vt:lpstr>
      <vt:lpstr>tabl_couru</vt:lpstr>
      <vt:lpstr>tabl_temps</vt:lpstr>
      <vt:lpstr>tabl_tout_classes</vt:lpstr>
      <vt:lpstr>temps3eme</vt:lpstr>
      <vt:lpstr>temps4eme</vt:lpstr>
      <vt:lpstr>temps5eme</vt:lpstr>
      <vt:lpstr>temps6eme</vt:lpstr>
      <vt:lpstr>tempsCM2</vt:lpstr>
      <vt:lpstr>tps6emeseuls</vt:lpstr>
      <vt:lpstr>tpsc1</vt:lpstr>
      <vt:lpstr>tpsc2</vt:lpstr>
      <vt:lpstr>tpsc3</vt:lpstr>
      <vt:lpstr>tpsc4</vt:lpstr>
      <vt:lpstr>tpsc5</vt:lpstr>
      <vt:lpstr>tpsc6</vt:lpstr>
      <vt:lpstr>tpsc7</vt:lpstr>
      <vt:lpstr>tpsc8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NORMAND Michel</dc:creator>
  <dc:description/>
  <cp:lastModifiedBy>colle</cp:lastModifiedBy>
  <cp:revision>1</cp:revision>
  <cp:lastPrinted>2026-10-16T14:20:12Z</cp:lastPrinted>
  <dcterms:created xsi:type="dcterms:W3CDTF">1998-08-02T17:28:56Z</dcterms:created>
  <dcterms:modified xsi:type="dcterms:W3CDTF">2026-10-16T14:21:53Z</dcterms:modified>
  <dc:language>fr-FR</dc:language>
</cp:coreProperties>
</file>